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12120" windowHeight="7545" tabRatio="876" activeTab="10"/>
  </bookViews>
  <sheets>
    <sheet name="POUSSIN" sheetId="1" r:id="rId1"/>
    <sheet name="BENJAMIN" sheetId="2" r:id="rId2"/>
    <sheet name="MINIME" sheetId="3" r:id="rId3"/>
    <sheet name="FEMINA" sheetId="4" r:id="rId4"/>
    <sheet name="EXPERT" sheetId="5" r:id="rId5"/>
    <sheet name="MASTER" sheetId="6" r:id="rId6"/>
    <sheet name="ELITE" sheetId="7" r:id="rId7"/>
    <sheet name="SENIOR" sheetId="8" r:id="rId8"/>
    <sheet name="CADET" sheetId="9" r:id="rId9"/>
    <sheet name="SCRATCH" sheetId="10" r:id="rId10"/>
    <sheet name="NATION" sheetId="11" r:id="rId11"/>
    <sheet name="CONSTRUCTOR" sheetId="12" r:id="rId12"/>
  </sheets>
  <definedNames>
    <definedName name="_xlnm.Print_Area" localSheetId="1">'BENJAMIN'!$A$1:$AW$19</definedName>
    <definedName name="_xlnm.Print_Area" localSheetId="8">'CADET'!$A$1:$AW$23</definedName>
    <definedName name="_xlnm.Print_Area" localSheetId="11">'CONSTRUCTOR'!$C$1:$N$16</definedName>
    <definedName name="_xlnm.Print_Area" localSheetId="6">'ELITE'!$A$1:$AW$19</definedName>
    <definedName name="_xlnm.Print_Area" localSheetId="4">'EXPERT'!$A$1:$AW$30</definedName>
    <definedName name="_xlnm.Print_Area" localSheetId="3">'FEMINA'!$C$1:$AX$18</definedName>
    <definedName name="_xlnm.Print_Area" localSheetId="5">'MASTER'!$A$1:$AW$19</definedName>
    <definedName name="_xlnm.Print_Area" localSheetId="2">'MINIME'!$A$1:$AW$35</definedName>
    <definedName name="_xlnm.Print_Area" localSheetId="10">'NATION'!$C$1:$R$17</definedName>
    <definedName name="_xlnm.Print_Area" localSheetId="0">'POUSSIN'!$C$1:$AW$17</definedName>
    <definedName name="_xlnm.Print_Area" localSheetId="9">'SCRATCH'!$A$1:$AX$63</definedName>
    <definedName name="_xlnm.Print_Area" localSheetId="7">'SENIOR'!$A$1:$AW$48</definedName>
    <definedName name="_xlnm.Print_Titles" localSheetId="10">'NATION'!$1:$7</definedName>
  </definedNames>
  <calcPr fullCalcOnLoad="1"/>
</workbook>
</file>

<file path=xl/sharedStrings.xml><?xml version="1.0" encoding="utf-8"?>
<sst xmlns="http://schemas.openxmlformats.org/spreadsheetml/2006/main" count="1559" uniqueCount="680">
  <si>
    <t>C</t>
  </si>
  <si>
    <t>C</t>
  </si>
  <si>
    <t>Category: Constructor 20"</t>
  </si>
  <si>
    <t>Category: Constructor 26"</t>
  </si>
  <si>
    <t>No.</t>
  </si>
  <si>
    <t>CADET</t>
  </si>
  <si>
    <t>1L</t>
  </si>
  <si>
    <t>2L</t>
  </si>
  <si>
    <t>1&amp;2</t>
  </si>
  <si>
    <t>Time</t>
  </si>
  <si>
    <t>Penalty</t>
  </si>
  <si>
    <t>TOTAL</t>
  </si>
  <si>
    <t>Tot</t>
  </si>
  <si>
    <t>Tot.</t>
  </si>
  <si>
    <t>Com.</t>
  </si>
  <si>
    <t>Neu.</t>
  </si>
  <si>
    <t>Finish</t>
  </si>
  <si>
    <t>Run</t>
  </si>
  <si>
    <t>h</t>
  </si>
  <si>
    <t>m</t>
  </si>
  <si>
    <t>s</t>
  </si>
  <si>
    <t>T</t>
  </si>
  <si>
    <t>(1&amp;2+P)</t>
  </si>
  <si>
    <t>Cathegory</t>
  </si>
  <si>
    <t>Other</t>
  </si>
  <si>
    <t>YOB</t>
  </si>
  <si>
    <t>Pla</t>
  </si>
  <si>
    <t>Last name</t>
  </si>
  <si>
    <t>First name</t>
  </si>
  <si>
    <t>Nation</t>
  </si>
  <si>
    <t>License No.</t>
  </si>
  <si>
    <t>Bike</t>
  </si>
  <si>
    <t>Category: Nation</t>
  </si>
  <si>
    <t>Bib</t>
  </si>
  <si>
    <t>1 Lap</t>
  </si>
  <si>
    <t>2 Lap</t>
  </si>
  <si>
    <t>No.</t>
  </si>
  <si>
    <t>Start</t>
  </si>
  <si>
    <t>Group C</t>
  </si>
  <si>
    <t>Master</t>
  </si>
  <si>
    <t>Expert</t>
  </si>
  <si>
    <t>Group A</t>
  </si>
  <si>
    <t>Group B</t>
  </si>
  <si>
    <t>Group D</t>
  </si>
  <si>
    <t>Point</t>
  </si>
  <si>
    <t>Total</t>
  </si>
  <si>
    <t>Consructor</t>
  </si>
  <si>
    <t>Minime</t>
  </si>
  <si>
    <t>Benjamin</t>
  </si>
  <si>
    <t>Poussin</t>
  </si>
  <si>
    <t>Femina</t>
  </si>
  <si>
    <t>Senior</t>
  </si>
  <si>
    <t>Cadet</t>
  </si>
  <si>
    <t>Elite</t>
  </si>
  <si>
    <t>YOB</t>
  </si>
  <si>
    <t>Category: POUSSIN</t>
  </si>
  <si>
    <t>Category: FEMINA</t>
  </si>
  <si>
    <t>C</t>
  </si>
  <si>
    <t>1L</t>
  </si>
  <si>
    <t>2L</t>
  </si>
  <si>
    <t>1&amp;2</t>
  </si>
  <si>
    <t>Time</t>
  </si>
  <si>
    <t>Penalty</t>
  </si>
  <si>
    <t>TOTAL</t>
  </si>
  <si>
    <t>Tot</t>
  </si>
  <si>
    <t>Tot.</t>
  </si>
  <si>
    <t>Com.</t>
  </si>
  <si>
    <t>Neu.</t>
  </si>
  <si>
    <t>Finish</t>
  </si>
  <si>
    <t>Run</t>
  </si>
  <si>
    <t>T</t>
  </si>
  <si>
    <t>O</t>
  </si>
  <si>
    <t>(1&amp;2+P)</t>
  </si>
  <si>
    <t>C</t>
  </si>
  <si>
    <t>Category: CADET</t>
  </si>
  <si>
    <t>Category: MINIME</t>
  </si>
  <si>
    <t>Category: BENJAMIN</t>
  </si>
  <si>
    <t>Category: EXPERT</t>
  </si>
  <si>
    <t>Category: SCRATCH</t>
  </si>
  <si>
    <t>Category: MASTER</t>
  </si>
  <si>
    <t>Group A</t>
  </si>
  <si>
    <t>Group B</t>
  </si>
  <si>
    <t>Group C</t>
  </si>
  <si>
    <t>Group D</t>
  </si>
  <si>
    <t>Point</t>
  </si>
  <si>
    <t xml:space="preserve"> point no count</t>
  </si>
  <si>
    <t>Efe. Point</t>
  </si>
  <si>
    <t>Elite</t>
  </si>
  <si>
    <t>Senior</t>
  </si>
  <si>
    <t>Cadet</t>
  </si>
  <si>
    <t>Minime</t>
  </si>
  <si>
    <t>Benjamin</t>
  </si>
  <si>
    <t>Poussin</t>
  </si>
  <si>
    <t>Master</t>
  </si>
  <si>
    <t>Femina</t>
  </si>
  <si>
    <t>Total</t>
  </si>
  <si>
    <t>#1</t>
  </si>
  <si>
    <t>#2</t>
  </si>
  <si>
    <t>#3</t>
  </si>
  <si>
    <t>1L</t>
  </si>
  <si>
    <t>2L</t>
  </si>
  <si>
    <t>1&amp;2</t>
  </si>
  <si>
    <t>Time</t>
  </si>
  <si>
    <t>Penalty</t>
  </si>
  <si>
    <t>TOTAL</t>
  </si>
  <si>
    <t>YOB</t>
  </si>
  <si>
    <t>Tot</t>
  </si>
  <si>
    <t>Tot.</t>
  </si>
  <si>
    <t>Com.</t>
  </si>
  <si>
    <t>Neu.</t>
  </si>
  <si>
    <t>Finish</t>
  </si>
  <si>
    <t>Run</t>
  </si>
  <si>
    <t>T</t>
  </si>
  <si>
    <t>O</t>
  </si>
  <si>
    <t>(1&amp;2+P)</t>
  </si>
  <si>
    <t>Over</t>
  </si>
  <si>
    <t>1L</t>
  </si>
  <si>
    <t>2L</t>
  </si>
  <si>
    <t>1&amp;2</t>
  </si>
  <si>
    <t>Time</t>
  </si>
  <si>
    <t>Penalty</t>
  </si>
  <si>
    <t>TOTAL</t>
  </si>
  <si>
    <t>YOB</t>
  </si>
  <si>
    <t>Tot</t>
  </si>
  <si>
    <t>Tot.</t>
  </si>
  <si>
    <t>Com.</t>
  </si>
  <si>
    <t>Neu.</t>
  </si>
  <si>
    <t>Finish</t>
  </si>
  <si>
    <t>Run</t>
  </si>
  <si>
    <t>h</t>
  </si>
  <si>
    <t>m</t>
  </si>
  <si>
    <t>s</t>
  </si>
  <si>
    <t>T</t>
  </si>
  <si>
    <t>O</t>
  </si>
  <si>
    <t>(1&amp;2+P)</t>
  </si>
  <si>
    <t>h</t>
  </si>
  <si>
    <t>m</t>
  </si>
  <si>
    <t>s</t>
  </si>
  <si>
    <t>Category: SENIOR</t>
  </si>
  <si>
    <t>h</t>
  </si>
  <si>
    <t>m</t>
  </si>
  <si>
    <t>s</t>
  </si>
  <si>
    <t>1L</t>
  </si>
  <si>
    <t>2L</t>
  </si>
  <si>
    <t>1&amp;2</t>
  </si>
  <si>
    <t>Time</t>
  </si>
  <si>
    <t>Penalty</t>
  </si>
  <si>
    <t>TOTAL</t>
  </si>
  <si>
    <t>YOB</t>
  </si>
  <si>
    <t>Tot</t>
  </si>
  <si>
    <t>Tot.</t>
  </si>
  <si>
    <t>Com.</t>
  </si>
  <si>
    <t>Neu.</t>
  </si>
  <si>
    <t>Finish</t>
  </si>
  <si>
    <t>Run</t>
  </si>
  <si>
    <t>h</t>
  </si>
  <si>
    <t>m</t>
  </si>
  <si>
    <t>s</t>
  </si>
  <si>
    <t>T</t>
  </si>
  <si>
    <t>O</t>
  </si>
  <si>
    <t>(1&amp;2+P)</t>
  </si>
  <si>
    <t>Category: ELITE</t>
  </si>
  <si>
    <t>1L</t>
  </si>
  <si>
    <t>2L</t>
  </si>
  <si>
    <t>1&amp;2</t>
  </si>
  <si>
    <t>Time</t>
  </si>
  <si>
    <t>Penalty</t>
  </si>
  <si>
    <t>TOTAL</t>
  </si>
  <si>
    <t>YOB</t>
  </si>
  <si>
    <t>Tot</t>
  </si>
  <si>
    <t>Tot.</t>
  </si>
  <si>
    <t>Com.</t>
  </si>
  <si>
    <t>Neu.</t>
  </si>
  <si>
    <t>Finish</t>
  </si>
  <si>
    <t>Run</t>
  </si>
  <si>
    <t>h</t>
  </si>
  <si>
    <t>m</t>
  </si>
  <si>
    <t>s</t>
  </si>
  <si>
    <t>T</t>
  </si>
  <si>
    <t>O</t>
  </si>
  <si>
    <t>(1&amp;2+P)</t>
  </si>
  <si>
    <t>C</t>
  </si>
  <si>
    <t>R-1 CZECH(04-05/August), R-2 Final Japan(25-26/August)</t>
  </si>
  <si>
    <t>ANDORRA</t>
  </si>
  <si>
    <t>SENIOR</t>
  </si>
  <si>
    <t>LEJEUNE</t>
  </si>
  <si>
    <t>Amaury</t>
  </si>
  <si>
    <t>BELGIUM</t>
  </si>
  <si>
    <t>032-00008</t>
  </si>
  <si>
    <t xml:space="preserve">KLINKENBERG </t>
  </si>
  <si>
    <t>Thierry</t>
  </si>
  <si>
    <t>032-00030</t>
  </si>
  <si>
    <t>Nicolas</t>
  </si>
  <si>
    <t>MONTY</t>
  </si>
  <si>
    <t>DORTHU</t>
  </si>
  <si>
    <t>Guillaume</t>
  </si>
  <si>
    <t>032-00031</t>
  </si>
  <si>
    <t>FERRO</t>
  </si>
  <si>
    <t>Germain</t>
  </si>
  <si>
    <t>032-00019</t>
  </si>
  <si>
    <t>Gauthier</t>
  </si>
  <si>
    <t>032-00018</t>
  </si>
  <si>
    <t>VAN BUGGENHOUT</t>
  </si>
  <si>
    <t>Jerome</t>
  </si>
  <si>
    <t>032-00017</t>
  </si>
  <si>
    <t xml:space="preserve">SEPTON </t>
  </si>
  <si>
    <t>Jordan</t>
  </si>
  <si>
    <t>032-00032</t>
  </si>
  <si>
    <t xml:space="preserve">PIRARD </t>
  </si>
  <si>
    <t>Brice</t>
  </si>
  <si>
    <t>032-00033</t>
  </si>
  <si>
    <t>COLSON</t>
  </si>
  <si>
    <t>Matthias</t>
  </si>
  <si>
    <t>032-00014</t>
  </si>
  <si>
    <t>SENDEN</t>
  </si>
  <si>
    <t>Maxime</t>
  </si>
  <si>
    <t>032-00004</t>
  </si>
  <si>
    <t>MASSART</t>
  </si>
  <si>
    <t>032-00001</t>
  </si>
  <si>
    <t>PETERS</t>
  </si>
  <si>
    <t>032-00023</t>
  </si>
  <si>
    <t>CANADA</t>
  </si>
  <si>
    <t>CHINA</t>
  </si>
  <si>
    <t>GIANT</t>
  </si>
  <si>
    <t>COLOMBIA</t>
  </si>
  <si>
    <t>Javier</t>
  </si>
  <si>
    <t>PROCHAZKA</t>
  </si>
  <si>
    <t>Pavel</t>
  </si>
  <si>
    <t>CZECH</t>
  </si>
  <si>
    <t>420-01570</t>
  </si>
  <si>
    <t>BUDSKY</t>
  </si>
  <si>
    <t>Michal</t>
  </si>
  <si>
    <t>420-07773</t>
  </si>
  <si>
    <t>TUMA</t>
  </si>
  <si>
    <t>Lukas</t>
  </si>
  <si>
    <t>420-08863</t>
  </si>
  <si>
    <t>KOLOC</t>
  </si>
  <si>
    <t>Jiri</t>
  </si>
  <si>
    <t>420-04312</t>
  </si>
  <si>
    <t>BRAMBORA</t>
  </si>
  <si>
    <t>Karel</t>
  </si>
  <si>
    <t>420-04310</t>
  </si>
  <si>
    <t>TABORSKY</t>
  </si>
  <si>
    <t>Josef</t>
  </si>
  <si>
    <t>420-05699</t>
  </si>
  <si>
    <t>Tomas</t>
  </si>
  <si>
    <t>ZEDEK</t>
  </si>
  <si>
    <t>420-08872</t>
  </si>
  <si>
    <t>KUBENKA</t>
  </si>
  <si>
    <t>420-08905</t>
  </si>
  <si>
    <t>SEVCIK</t>
  </si>
  <si>
    <t>Tadeas</t>
  </si>
  <si>
    <t>420-08314</t>
  </si>
  <si>
    <t>KOLAR</t>
  </si>
  <si>
    <t>Vaclav</t>
  </si>
  <si>
    <t>420-06044</t>
  </si>
  <si>
    <t>ILCIK</t>
  </si>
  <si>
    <t>420-07674</t>
  </si>
  <si>
    <t>David</t>
  </si>
  <si>
    <t>KAKAC</t>
  </si>
  <si>
    <t>Martin</t>
  </si>
  <si>
    <t>420-08847</t>
  </si>
  <si>
    <t>LOCHMANN</t>
  </si>
  <si>
    <t>Richard</t>
  </si>
  <si>
    <t>420-09246</t>
  </si>
  <si>
    <t>MUSIL</t>
  </si>
  <si>
    <t>Jan</t>
  </si>
  <si>
    <t>420-08391</t>
  </si>
  <si>
    <t>PUFFER</t>
  </si>
  <si>
    <t>Dominik</t>
  </si>
  <si>
    <t>420-08366</t>
  </si>
  <si>
    <t>GRYC</t>
  </si>
  <si>
    <t>420-08917</t>
  </si>
  <si>
    <t>VASKO</t>
  </si>
  <si>
    <t>Filip</t>
  </si>
  <si>
    <t>420-09264</t>
  </si>
  <si>
    <t>HOLUB</t>
  </si>
  <si>
    <t>Dalibor</t>
  </si>
  <si>
    <t>420-09169</t>
  </si>
  <si>
    <t>VALENTA</t>
  </si>
  <si>
    <t>Jakub</t>
  </si>
  <si>
    <t>420-08909</t>
  </si>
  <si>
    <t>KEBELES</t>
  </si>
  <si>
    <t>Ivan</t>
  </si>
  <si>
    <t>420-08840</t>
  </si>
  <si>
    <t>KRIZ</t>
  </si>
  <si>
    <t>420-08949</t>
  </si>
  <si>
    <t>SENK</t>
  </si>
  <si>
    <t>Ondrej</t>
  </si>
  <si>
    <t>420-09038</t>
  </si>
  <si>
    <t>HLAVKA</t>
  </si>
  <si>
    <t>Marek</t>
  </si>
  <si>
    <t>420-09072</t>
  </si>
  <si>
    <t>POPELKA</t>
  </si>
  <si>
    <t>Matej</t>
  </si>
  <si>
    <t>420-09176</t>
  </si>
  <si>
    <t>BULVA</t>
  </si>
  <si>
    <t>Erik</t>
  </si>
  <si>
    <t>420-09226</t>
  </si>
  <si>
    <t>KLOUCEK</t>
  </si>
  <si>
    <t>420-09197</t>
  </si>
  <si>
    <t>CHVOJKA</t>
  </si>
  <si>
    <t>Roman</t>
  </si>
  <si>
    <t>420-06642</t>
  </si>
  <si>
    <t>HUSINCKY</t>
  </si>
  <si>
    <t>Ivo</t>
  </si>
  <si>
    <t>420-06628</t>
  </si>
  <si>
    <t>SIMUNEK</t>
  </si>
  <si>
    <t>420-04330</t>
  </si>
  <si>
    <t>Milos</t>
  </si>
  <si>
    <t>Adam</t>
  </si>
  <si>
    <t>420-01573</t>
  </si>
  <si>
    <t>CIHACEK</t>
  </si>
  <si>
    <t>Vlastislav</t>
  </si>
  <si>
    <t>420-06652</t>
  </si>
  <si>
    <t>CEDIK</t>
  </si>
  <si>
    <t>420-08953</t>
  </si>
  <si>
    <t>VENCL</t>
  </si>
  <si>
    <t>420-07683</t>
  </si>
  <si>
    <t>SMID</t>
  </si>
  <si>
    <t>420-05894</t>
  </si>
  <si>
    <t>PINOS</t>
  </si>
  <si>
    <t>ZAVADIL</t>
  </si>
  <si>
    <t>420-01043</t>
  </si>
  <si>
    <t>DUSEK</t>
  </si>
  <si>
    <t>420-08531</t>
  </si>
  <si>
    <t>KABICKA</t>
  </si>
  <si>
    <t>Andrea</t>
  </si>
  <si>
    <t>420-09272</t>
  </si>
  <si>
    <t>OCADLIKOVA</t>
  </si>
  <si>
    <t>Martina</t>
  </si>
  <si>
    <t>420-09325</t>
  </si>
  <si>
    <t>Lucie</t>
  </si>
  <si>
    <t>420-09304</t>
  </si>
  <si>
    <t>KRAVAKOVA</t>
  </si>
  <si>
    <t>Kristyna</t>
  </si>
  <si>
    <t>420-09195</t>
  </si>
  <si>
    <t xml:space="preserve">REMY </t>
  </si>
  <si>
    <t>Morgan</t>
  </si>
  <si>
    <t>FRANCE</t>
  </si>
  <si>
    <t>REMY</t>
  </si>
  <si>
    <t>Clement</t>
  </si>
  <si>
    <t>KOLB</t>
  </si>
  <si>
    <t>FABREGAS</t>
  </si>
  <si>
    <t>Alexandre</t>
  </si>
  <si>
    <t>TOLU</t>
  </si>
  <si>
    <t xml:space="preserve">MERGER </t>
  </si>
  <si>
    <t>Marius</t>
  </si>
  <si>
    <t>FERREIRA</t>
  </si>
  <si>
    <t>Jeremy</t>
  </si>
  <si>
    <t>62051970 </t>
  </si>
  <si>
    <t>Ludovic</t>
  </si>
  <si>
    <t>FLEURY</t>
  </si>
  <si>
    <t>TORNE</t>
  </si>
  <si>
    <t>Francois</t>
  </si>
  <si>
    <t>HOFFER</t>
  </si>
  <si>
    <t>Adrien</t>
  </si>
  <si>
    <t>Audrey</t>
  </si>
  <si>
    <t>HAMPEL</t>
  </si>
  <si>
    <t>Michael</t>
  </si>
  <si>
    <t>GERMANY</t>
  </si>
  <si>
    <t>049-07016</t>
  </si>
  <si>
    <t>Thomas</t>
  </si>
  <si>
    <t>049-07036</t>
  </si>
  <si>
    <t>KLOSE</t>
  </si>
  <si>
    <t>Markus</t>
  </si>
  <si>
    <t>LEHMAN</t>
  </si>
  <si>
    <t>Andreas</t>
  </si>
  <si>
    <t>049-07014</t>
  </si>
  <si>
    <t>HERMANN</t>
  </si>
  <si>
    <t>Hannes</t>
  </si>
  <si>
    <t>049-07018</t>
  </si>
  <si>
    <t>TREUE</t>
  </si>
  <si>
    <t>Juliane</t>
  </si>
  <si>
    <t>049-07015</t>
  </si>
  <si>
    <t>BERIZZI</t>
  </si>
  <si>
    <t>Luca</t>
  </si>
  <si>
    <t>ITALIA</t>
  </si>
  <si>
    <t>LEONI</t>
  </si>
  <si>
    <t>Stefano</t>
  </si>
  <si>
    <t>PATRIZZI</t>
  </si>
  <si>
    <t>Paolo</t>
  </si>
  <si>
    <t>IACOPONI</t>
  </si>
  <si>
    <t>Dario</t>
  </si>
  <si>
    <t>LIMATORE</t>
  </si>
  <si>
    <t>Alberto</t>
  </si>
  <si>
    <t>DI RONCO</t>
  </si>
  <si>
    <t>Nicolo</t>
  </si>
  <si>
    <t>ALLEGRETTI</t>
  </si>
  <si>
    <t>Alessandro</t>
  </si>
  <si>
    <t>SONZOGNI</t>
  </si>
  <si>
    <t>Diego</t>
  </si>
  <si>
    <t>BRUMOTTI</t>
  </si>
  <si>
    <t>Vittorio</t>
  </si>
  <si>
    <t>Kazuki</t>
  </si>
  <si>
    <t>JAPAN</t>
  </si>
  <si>
    <t>081-00056</t>
  </si>
  <si>
    <t>Yuki</t>
  </si>
  <si>
    <t>081-00119</t>
  </si>
  <si>
    <t>Takumi</t>
  </si>
  <si>
    <t>081-00333</t>
  </si>
  <si>
    <t>Ryuta</t>
  </si>
  <si>
    <t>KATAYAMA</t>
  </si>
  <si>
    <t>Naoki</t>
  </si>
  <si>
    <t>081-00400</t>
  </si>
  <si>
    <t>081-00457</t>
  </si>
  <si>
    <t>Taichi</t>
  </si>
  <si>
    <t>081-00447</t>
  </si>
  <si>
    <t>Yamato</t>
  </si>
  <si>
    <t>081-00517</t>
  </si>
  <si>
    <t>Yoshimasa</t>
  </si>
  <si>
    <t>081-00193</t>
  </si>
  <si>
    <t>Yu</t>
  </si>
  <si>
    <t>081-00365</t>
  </si>
  <si>
    <t>Yuna</t>
  </si>
  <si>
    <t>081-00441</t>
  </si>
  <si>
    <t>LATVIA</t>
  </si>
  <si>
    <t>Ansis</t>
  </si>
  <si>
    <t>371-00008E</t>
  </si>
  <si>
    <t>ELSTS</t>
  </si>
  <si>
    <t>Martins</t>
  </si>
  <si>
    <t>371-00009E</t>
  </si>
  <si>
    <t>DERMAKS</t>
  </si>
  <si>
    <t>Arvis</t>
  </si>
  <si>
    <t>371-00007E</t>
  </si>
  <si>
    <t>SKUDRA</t>
  </si>
  <si>
    <t>Kristaps</t>
  </si>
  <si>
    <t>371-00010E</t>
  </si>
  <si>
    <t>KUMOROWSKI</t>
  </si>
  <si>
    <t>Rafal</t>
  </si>
  <si>
    <t>048-00001</t>
  </si>
  <si>
    <t>RECZEK</t>
  </si>
  <si>
    <t>Pawel</t>
  </si>
  <si>
    <t>048-00002</t>
  </si>
  <si>
    <t>SERWIN</t>
  </si>
  <si>
    <t>Karol</t>
  </si>
  <si>
    <t>048-00003</t>
  </si>
  <si>
    <t>Adrian</t>
  </si>
  <si>
    <t>POLAND</t>
  </si>
  <si>
    <t>MRUGALA</t>
  </si>
  <si>
    <t>048-00004</t>
  </si>
  <si>
    <t>KACZMARCZYK</t>
  </si>
  <si>
    <t>Oskar</t>
  </si>
  <si>
    <t>048-00008</t>
  </si>
  <si>
    <t>KLICH</t>
  </si>
  <si>
    <t>Sonia</t>
  </si>
  <si>
    <t>048-00007</t>
  </si>
  <si>
    <t>NEW ZEALAND</t>
  </si>
  <si>
    <t>SINGAPORE</t>
  </si>
  <si>
    <t>BARTAK</t>
  </si>
  <si>
    <t>Peter</t>
  </si>
  <si>
    <t>SLOVAK</t>
  </si>
  <si>
    <t>421-00006</t>
  </si>
  <si>
    <t>MUZIGA</t>
  </si>
  <si>
    <t>421-00001</t>
  </si>
  <si>
    <t>ROTH</t>
  </si>
  <si>
    <t>421-00021</t>
  </si>
  <si>
    <t>PRIECKO</t>
  </si>
  <si>
    <t>Maros</t>
  </si>
  <si>
    <t>421-00003</t>
  </si>
  <si>
    <t>KOCIS</t>
  </si>
  <si>
    <t>421-00034</t>
  </si>
  <si>
    <t>PRAZNOVSKY</t>
  </si>
  <si>
    <t>Andrej</t>
  </si>
  <si>
    <t>421-00029</t>
  </si>
  <si>
    <t>KALUS</t>
  </si>
  <si>
    <t>421-00025</t>
  </si>
  <si>
    <t>JANOSKA</t>
  </si>
  <si>
    <t>Ladislav</t>
  </si>
  <si>
    <t>421-00015</t>
  </si>
  <si>
    <t>SUSTEK</t>
  </si>
  <si>
    <t>Jozef</t>
  </si>
  <si>
    <t>421-00018</t>
  </si>
  <si>
    <t>KOLARIK</t>
  </si>
  <si>
    <t>Miroslav</t>
  </si>
  <si>
    <t>421-00002</t>
  </si>
  <si>
    <t>BEHRO</t>
  </si>
  <si>
    <t>421-00012</t>
  </si>
  <si>
    <t>DRIENIK</t>
  </si>
  <si>
    <t>Nikolas</t>
  </si>
  <si>
    <t>421-00011</t>
  </si>
  <si>
    <t>IVAN</t>
  </si>
  <si>
    <t>421-00020</t>
  </si>
  <si>
    <t>SIDLIK</t>
  </si>
  <si>
    <t>421-00010</t>
  </si>
  <si>
    <t>SPALEK</t>
  </si>
  <si>
    <t>421-00009</t>
  </si>
  <si>
    <t>MARSALA</t>
  </si>
  <si>
    <t>421-00038</t>
  </si>
  <si>
    <t>JANICKOVA</t>
  </si>
  <si>
    <t>Tatiana</t>
  </si>
  <si>
    <t>421-00037</t>
  </si>
  <si>
    <t>COMAS</t>
  </si>
  <si>
    <t>Dani</t>
  </si>
  <si>
    <t>SPAIN</t>
  </si>
  <si>
    <t>034-8194</t>
  </si>
  <si>
    <t>ALONSO</t>
  </si>
  <si>
    <t>034-33036</t>
  </si>
  <si>
    <t>ROS</t>
  </si>
  <si>
    <t>Benito</t>
  </si>
  <si>
    <t>034-31001</t>
  </si>
  <si>
    <t>LEZETA</t>
  </si>
  <si>
    <t>Iker</t>
  </si>
  <si>
    <t>034-20002</t>
  </si>
  <si>
    <t>GUTIERREZ</t>
  </si>
  <si>
    <t>Raul</t>
  </si>
  <si>
    <t>034-39007</t>
  </si>
  <si>
    <t>DE LA PENA</t>
  </si>
  <si>
    <t>Juan Daniel</t>
  </si>
  <si>
    <t>034-46004</t>
  </si>
  <si>
    <t>ARROYO</t>
  </si>
  <si>
    <t xml:space="preserve">Jorge </t>
  </si>
  <si>
    <t>034-28077</t>
  </si>
  <si>
    <t>FREIRE</t>
  </si>
  <si>
    <t>Victor Hugo</t>
  </si>
  <si>
    <t>034-33040</t>
  </si>
  <si>
    <t>PLANAS</t>
  </si>
  <si>
    <t>Eduard</t>
  </si>
  <si>
    <t>034-17046</t>
  </si>
  <si>
    <t>GALI</t>
  </si>
  <si>
    <t>034-44023</t>
  </si>
  <si>
    <t>BRAVO</t>
  </si>
  <si>
    <t>Pablo</t>
  </si>
  <si>
    <t>034-37008</t>
  </si>
  <si>
    <t>LOPEZ</t>
  </si>
  <si>
    <t>SEBASTIA</t>
  </si>
  <si>
    <t>Arnau</t>
  </si>
  <si>
    <t>034-08274</t>
  </si>
  <si>
    <t xml:space="preserve">Carlos </t>
  </si>
  <si>
    <t>034-08271</t>
  </si>
  <si>
    <t>ARINO</t>
  </si>
  <si>
    <t xml:space="preserve">Roger </t>
  </si>
  <si>
    <t>034-08311</t>
  </si>
  <si>
    <t>DE PFAFF</t>
  </si>
  <si>
    <t xml:space="preserve">Enrique </t>
  </si>
  <si>
    <t>034-08256</t>
  </si>
  <si>
    <t>AREITIO</t>
  </si>
  <si>
    <t xml:space="preserve">Ion </t>
  </si>
  <si>
    <t>034-20013</t>
  </si>
  <si>
    <t>FIGUERAS</t>
  </si>
  <si>
    <t>Joan</t>
  </si>
  <si>
    <t>034-08353</t>
  </si>
  <si>
    <t>MUSTIELES</t>
  </si>
  <si>
    <t>Abel</t>
  </si>
  <si>
    <t>034-50017</t>
  </si>
  <si>
    <t>MOLLA</t>
  </si>
  <si>
    <t xml:space="preserve">Armand </t>
  </si>
  <si>
    <t>034-08327</t>
  </si>
  <si>
    <t>GONZALEZ</t>
  </si>
  <si>
    <t xml:space="preserve">Adrian </t>
  </si>
  <si>
    <t>034-44057</t>
  </si>
  <si>
    <t>PRAT</t>
  </si>
  <si>
    <t>Marc</t>
  </si>
  <si>
    <t>034-17060</t>
  </si>
  <si>
    <t>BARRY</t>
  </si>
  <si>
    <t xml:space="preserve">Joshua Allen </t>
  </si>
  <si>
    <t>034-30007</t>
  </si>
  <si>
    <t>Josep</t>
  </si>
  <si>
    <t>034-08312</t>
  </si>
  <si>
    <t>SEUBA</t>
  </si>
  <si>
    <t>Bernat</t>
  </si>
  <si>
    <t>034-08333</t>
  </si>
  <si>
    <t>034-08363</t>
  </si>
  <si>
    <t>VILLEGAS</t>
  </si>
  <si>
    <t>034-44054</t>
  </si>
  <si>
    <t>GOMEZ</t>
  </si>
  <si>
    <t>043-20003</t>
  </si>
  <si>
    <t>CANAS</t>
  </si>
  <si>
    <t>Cesar</t>
  </si>
  <si>
    <t>034-08004</t>
  </si>
  <si>
    <t>GARCIA</t>
  </si>
  <si>
    <t>Juan Pedro</t>
  </si>
  <si>
    <t>034-30002</t>
  </si>
  <si>
    <t>IZQUIERDO</t>
  </si>
  <si>
    <t xml:space="preserve">Ivan </t>
  </si>
  <si>
    <t>034-37002</t>
  </si>
  <si>
    <t>FERRERAS</t>
  </si>
  <si>
    <t xml:space="preserve">Raul </t>
  </si>
  <si>
    <t>034-31004</t>
  </si>
  <si>
    <t>LOPEZ FAU</t>
  </si>
  <si>
    <t xml:space="preserve">Albert </t>
  </si>
  <si>
    <t>034-08268</t>
  </si>
  <si>
    <t>ABANT</t>
  </si>
  <si>
    <t>Mireia</t>
  </si>
  <si>
    <t>034-08318</t>
  </si>
  <si>
    <t>Gemma</t>
  </si>
  <si>
    <t>034-08317</t>
  </si>
  <si>
    <t>LEVIN</t>
  </si>
  <si>
    <t>Bjorn</t>
  </si>
  <si>
    <t>SWEDEN</t>
  </si>
  <si>
    <t>046-07001</t>
  </si>
  <si>
    <t>JOHANSSON</t>
  </si>
  <si>
    <t>Daniel</t>
  </si>
  <si>
    <t>046-07007</t>
  </si>
  <si>
    <t>BACKGREN</t>
  </si>
  <si>
    <t>046-07002</t>
  </si>
  <si>
    <t>TAIWAN</t>
  </si>
  <si>
    <t>MOGA</t>
  </si>
  <si>
    <t>Dmitriy</t>
  </si>
  <si>
    <t>UKRAINE</t>
  </si>
  <si>
    <t>380-00015</t>
  </si>
  <si>
    <t>Tom</t>
  </si>
  <si>
    <t>UK</t>
  </si>
  <si>
    <t>SEDDON</t>
  </si>
  <si>
    <t>Joe</t>
  </si>
  <si>
    <t>044-07029</t>
  </si>
  <si>
    <t>ASTBURY</t>
  </si>
  <si>
    <t>044-07041</t>
  </si>
  <si>
    <t>OLIVER</t>
  </si>
  <si>
    <t>Sam</t>
  </si>
  <si>
    <t>O44O7OO6</t>
  </si>
  <si>
    <t>THOMPSON</t>
  </si>
  <si>
    <t>Steven</t>
  </si>
  <si>
    <t>O44O7O59</t>
  </si>
  <si>
    <t>CARTHY</t>
  </si>
  <si>
    <t>Jack</t>
  </si>
  <si>
    <t>O44O7O58</t>
  </si>
  <si>
    <t>O44O7OO5</t>
  </si>
  <si>
    <t>CRISP</t>
  </si>
  <si>
    <t>Ryan</t>
  </si>
  <si>
    <t>044-07047</t>
  </si>
  <si>
    <t>SAVAGE</t>
  </si>
  <si>
    <t>Ben</t>
  </si>
  <si>
    <t>044-07016</t>
  </si>
  <si>
    <t>BURTON</t>
  </si>
  <si>
    <t>Andrei</t>
  </si>
  <si>
    <t>O44O7O53</t>
  </si>
  <si>
    <t>BUTLER</t>
  </si>
  <si>
    <t>044-07034</t>
  </si>
  <si>
    <t>CLARKSON</t>
  </si>
  <si>
    <t>Alastair</t>
  </si>
  <si>
    <t>044-07057</t>
  </si>
  <si>
    <t>SLINGER</t>
  </si>
  <si>
    <t>O44O7O55</t>
  </si>
  <si>
    <t>DONOVAN</t>
  </si>
  <si>
    <t>Patrick</t>
  </si>
  <si>
    <t>044-07023</t>
  </si>
  <si>
    <t>WILSON</t>
  </si>
  <si>
    <t>Scott</t>
  </si>
  <si>
    <t>044-07014</t>
  </si>
  <si>
    <t>ISHIGURO</t>
  </si>
  <si>
    <t>Masashi</t>
  </si>
  <si>
    <t>USA</t>
  </si>
  <si>
    <t>001-00001</t>
  </si>
  <si>
    <t>000-00780</t>
  </si>
  <si>
    <t>039-00004</t>
  </si>
  <si>
    <t>039-00005</t>
  </si>
  <si>
    <t>039-00006</t>
  </si>
  <si>
    <t>039-00007</t>
  </si>
  <si>
    <t>039-00008</t>
  </si>
  <si>
    <t>039-00009</t>
  </si>
  <si>
    <t>039-00002</t>
  </si>
  <si>
    <t>039-00003</t>
  </si>
  <si>
    <t>039-00001</t>
  </si>
  <si>
    <t>Susanne</t>
  </si>
  <si>
    <t>046-07012</t>
  </si>
  <si>
    <t>CHERNISH</t>
  </si>
  <si>
    <t>Vladislav</t>
  </si>
  <si>
    <t>380-00005</t>
  </si>
  <si>
    <t>GODDARD</t>
  </si>
  <si>
    <t>Nick</t>
  </si>
  <si>
    <t>044-07025</t>
  </si>
  <si>
    <t>HYLAND</t>
  </si>
  <si>
    <t>James</t>
  </si>
  <si>
    <t>044-07042</t>
  </si>
  <si>
    <t>044-07043</t>
  </si>
  <si>
    <t>The 16th. BIU 2007 WORLD BIKETRIAL CHAMPIONSHIP</t>
  </si>
  <si>
    <t>AMARI</t>
  </si>
  <si>
    <t>HIRANO</t>
  </si>
  <si>
    <t>TAMURA</t>
  </si>
  <si>
    <t>HC</t>
  </si>
  <si>
    <t>DNF</t>
  </si>
  <si>
    <t>KABASAWA</t>
  </si>
  <si>
    <t>TAKAGI</t>
  </si>
  <si>
    <t>TERAI</t>
  </si>
  <si>
    <t>IIZUKA</t>
  </si>
  <si>
    <t>SAITO</t>
  </si>
  <si>
    <t>NAGAYA</t>
  </si>
  <si>
    <t>YOKOZEKI</t>
  </si>
  <si>
    <t>Devon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</si>
</sst>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"/>
    <numFmt numFmtId="197" formatCode="0_);[Red]\(0\)"/>
    <numFmt numFmtId="198" formatCode="0.0000000_);[Red]\(0.0000000\)"/>
    <numFmt numFmtId="199" formatCode="0.0000_ "/>
    <numFmt numFmtId="200" formatCode="0.00000_ "/>
    <numFmt numFmtId="201" formatCode="0.000000000_);[Red]\(0.000000000\)"/>
    <numFmt numFmtId="202" formatCode="[$-F400]h:mm:ss\ AM/PM"/>
    <numFmt numFmtId="203" formatCode="h:mm;@"/>
    <numFmt numFmtId="204" formatCode="0.00000000000000000000000000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36"/>
      <name val="ＭＳ Ｐゴシック"/>
      <family val="3"/>
    </font>
    <font>
      <b/>
      <sz val="36"/>
      <name val="ＭＳ Ｐゴシック"/>
      <family val="3"/>
    </font>
    <font>
      <sz val="36"/>
      <color indexed="9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9"/>
      <name val="Arial CE"/>
      <family val="2"/>
    </font>
    <font>
      <sz val="20"/>
      <name val="ＭＳ Ｐゴシック"/>
      <family val="3"/>
    </font>
    <font>
      <b/>
      <sz val="20"/>
      <name val="ＭＳ Ｐゴシック"/>
      <family val="3"/>
    </font>
    <font>
      <sz val="28"/>
      <name val="ＭＳ Ｐゴシック"/>
      <family val="3"/>
    </font>
    <font>
      <b/>
      <sz val="28"/>
      <name val="ＭＳ Ｐゴシック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34" borderId="1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2" fillId="33" borderId="15" xfId="0" applyFont="1" applyFill="1" applyBorder="1" applyAlignment="1" quotePrefix="1">
      <alignment horizontal="left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7" fillId="36" borderId="0" xfId="0" applyFont="1" applyFill="1" applyAlignment="1">
      <alignment horizontal="left" vertical="center"/>
    </xf>
    <xf numFmtId="0" fontId="7" fillId="36" borderId="0" xfId="0" applyFont="1" applyFill="1" applyAlignment="1">
      <alignment vertical="center"/>
    </xf>
    <xf numFmtId="0" fontId="7" fillId="36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4" fillId="37" borderId="15" xfId="0" applyFont="1" applyFill="1" applyBorder="1" applyAlignment="1" applyProtection="1">
      <alignment horizontal="center" vertical="center"/>
      <protection locked="0"/>
    </xf>
    <xf numFmtId="0" fontId="4" fillId="37" borderId="11" xfId="0" applyFont="1" applyFill="1" applyBorder="1" applyAlignment="1" applyProtection="1">
      <alignment horizontal="center" vertical="center"/>
      <protection locked="0"/>
    </xf>
    <xf numFmtId="0" fontId="2" fillId="37" borderId="16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4" fillId="35" borderId="16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vertical="center"/>
    </xf>
    <xf numFmtId="203" fontId="0" fillId="0" borderId="0" xfId="0" applyNumberFormat="1" applyFill="1" applyAlignment="1" applyProtection="1">
      <alignment horizontal="center" vertical="center"/>
      <protection locked="0"/>
    </xf>
    <xf numFmtId="203" fontId="0" fillId="0" borderId="0" xfId="0" applyNumberFormat="1" applyAlignment="1" applyProtection="1">
      <alignment horizontal="center" vertical="center"/>
      <protection locked="0"/>
    </xf>
    <xf numFmtId="203" fontId="2" fillId="0" borderId="0" xfId="0" applyNumberFormat="1" applyFont="1" applyAlignment="1" applyProtection="1">
      <alignment vertical="center"/>
      <protection locked="0"/>
    </xf>
    <xf numFmtId="203" fontId="2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03" fontId="0" fillId="0" borderId="0" xfId="0" applyNumberFormat="1" applyAlignment="1">
      <alignment horizontal="center" vertical="center"/>
    </xf>
    <xf numFmtId="203" fontId="2" fillId="0" borderId="15" xfId="0" applyNumberFormat="1" applyFont="1" applyFill="1" applyBorder="1" applyAlignment="1" applyProtection="1">
      <alignment horizontal="center" vertical="center"/>
      <protection locked="0"/>
    </xf>
    <xf numFmtId="203" fontId="2" fillId="0" borderId="0" xfId="0" applyNumberFormat="1" applyFont="1" applyAlignment="1" applyProtection="1">
      <alignment vertical="center"/>
      <protection locked="0"/>
    </xf>
    <xf numFmtId="203" fontId="2" fillId="0" borderId="0" xfId="0" applyNumberFormat="1" applyFont="1" applyAlignment="1" applyProtection="1">
      <alignment horizontal="center" vertical="center"/>
      <protection locked="0"/>
    </xf>
    <xf numFmtId="203" fontId="2" fillId="0" borderId="0" xfId="0" applyNumberFormat="1" applyFont="1" applyAlignment="1">
      <alignment horizontal="center" vertical="center"/>
    </xf>
    <xf numFmtId="203" fontId="0" fillId="0" borderId="0" xfId="0" applyNumberFormat="1" applyAlignment="1">
      <alignment vertical="center"/>
    </xf>
    <xf numFmtId="203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" fontId="14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quotePrefix="1">
      <alignment horizontal="left"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203" fontId="0" fillId="0" borderId="15" xfId="0" applyNumberFormat="1" applyFont="1" applyFill="1" applyBorder="1" applyAlignment="1" applyProtection="1">
      <alignment horizontal="center" vertical="center"/>
      <protection locked="0"/>
    </xf>
    <xf numFmtId="203" fontId="0" fillId="0" borderId="11" xfId="0" applyNumberFormat="1" applyFont="1" applyFill="1" applyBorder="1" applyAlignment="1" applyProtection="1">
      <alignment horizontal="center" vertical="center"/>
      <protection locked="0"/>
    </xf>
    <xf numFmtId="203" fontId="0" fillId="0" borderId="11" xfId="0" applyNumberFormat="1" applyFont="1" applyFill="1" applyBorder="1" applyAlignment="1">
      <alignment horizontal="center" vertical="center"/>
    </xf>
    <xf numFmtId="197" fontId="2" fillId="0" borderId="16" xfId="0" applyNumberFormat="1" applyFont="1" applyFill="1" applyBorder="1" applyAlignment="1">
      <alignment horizontal="center" vertical="center"/>
    </xf>
    <xf numFmtId="197" fontId="2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97" fontId="4" fillId="0" borderId="16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03" fontId="2" fillId="0" borderId="11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quotePrefix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203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left" vertical="center"/>
    </xf>
    <xf numFmtId="203" fontId="2" fillId="0" borderId="15" xfId="0" applyNumberFormat="1" applyFont="1" applyFill="1" applyBorder="1" applyAlignment="1">
      <alignment horizontal="center" vertical="center"/>
    </xf>
    <xf numFmtId="21" fontId="2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03" fontId="0" fillId="0" borderId="0" xfId="0" applyNumberFormat="1" applyFill="1" applyAlignment="1">
      <alignment vertical="center"/>
    </xf>
    <xf numFmtId="203" fontId="2" fillId="0" borderId="0" xfId="0" applyNumberFormat="1" applyFont="1" applyFill="1" applyAlignment="1" applyProtection="1">
      <alignment vertical="center"/>
      <protection locked="0"/>
    </xf>
    <xf numFmtId="203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</xdr:colOff>
      <xdr:row>30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44767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A55"/>
  <sheetViews>
    <sheetView showGridLines="0" showRowColHeaders="0" zoomScalePageLayoutView="0" workbookViewId="0" topLeftCell="A1">
      <pane xSplit="6" topLeftCell="G1" activePane="topRight" state="frozen"/>
      <selection pane="topLeft" activeCell="C1" sqref="C1"/>
      <selection pane="topRight" activeCell="C1" sqref="C1"/>
    </sheetView>
  </sheetViews>
  <sheetFormatPr defaultColWidth="9.00390625" defaultRowHeight="13.5"/>
  <cols>
    <col min="1" max="1" width="3.625" style="0" hidden="1" customWidth="1"/>
    <col min="2" max="2" width="1.625" style="0" hidden="1" customWidth="1"/>
    <col min="3" max="3" width="4.00390625" style="47" customWidth="1"/>
    <col min="4" max="4" width="4.875" style="0" customWidth="1"/>
    <col min="5" max="5" width="15.625" style="0" customWidth="1"/>
    <col min="6" max="6" width="14.00390625" style="0" customWidth="1"/>
    <col min="7" max="7" width="10.00390625" style="0" customWidth="1"/>
    <col min="8" max="8" width="6.875" style="0" customWidth="1"/>
    <col min="9" max="9" width="13.625" style="0" customWidth="1"/>
    <col min="10" max="10" width="8.00390625" style="0" customWidth="1"/>
    <col min="11" max="18" width="3.375" style="47" customWidth="1"/>
    <col min="19" max="19" width="3.75390625" style="47" hidden="1" customWidth="1"/>
    <col min="20" max="20" width="3.625" style="47" hidden="1" customWidth="1"/>
    <col min="21" max="21" width="4.625" style="0" customWidth="1"/>
    <col min="22" max="29" width="3.375" style="47" customWidth="1"/>
    <col min="30" max="31" width="3.625" style="0" hidden="1" customWidth="1"/>
    <col min="32" max="33" width="4.625" style="0" customWidth="1"/>
    <col min="34" max="34" width="7.875" style="48" customWidth="1"/>
    <col min="35" max="35" width="7.875" style="46" customWidth="1"/>
    <col min="36" max="36" width="7.875" style="107" customWidth="1"/>
    <col min="37" max="37" width="7.875" style="46" customWidth="1"/>
    <col min="38" max="38" width="7.875" style="15" customWidth="1"/>
    <col min="39" max="41" width="4.125" style="15" customWidth="1"/>
    <col min="42" max="42" width="4.125" style="0" customWidth="1"/>
    <col min="43" max="43" width="4.125" style="47" customWidth="1"/>
    <col min="44" max="44" width="8.625" style="50" customWidth="1"/>
    <col min="45" max="45" width="3.625" style="50" customWidth="1"/>
    <col min="46" max="46" width="3.875" style="50" customWidth="1"/>
    <col min="47" max="49" width="3.625" style="50" customWidth="1"/>
    <col min="50" max="50" width="2.375" style="0" customWidth="1"/>
    <col min="51" max="51" width="9.125" style="148" customWidth="1"/>
  </cols>
  <sheetData>
    <row r="1" spans="1:51" s="132" customFormat="1" ht="42.75" customHeight="1">
      <c r="A1" s="129"/>
      <c r="B1" s="130"/>
      <c r="C1" s="131" t="s">
        <v>666</v>
      </c>
      <c r="E1" s="133"/>
      <c r="F1" s="134"/>
      <c r="G1" s="131"/>
      <c r="H1" s="131"/>
      <c r="I1" s="131"/>
      <c r="J1" s="134"/>
      <c r="K1" s="134"/>
      <c r="M1" s="135"/>
      <c r="N1" s="135"/>
      <c r="O1" s="135"/>
      <c r="P1" s="135"/>
      <c r="AY1" s="144"/>
    </row>
    <row r="2" spans="1:51" s="1" customFormat="1" ht="30.75" customHeight="1">
      <c r="A2" s="96"/>
      <c r="B2" s="102"/>
      <c r="C2" s="85" t="s">
        <v>182</v>
      </c>
      <c r="D2" s="86"/>
      <c r="E2" s="87"/>
      <c r="F2" s="85"/>
      <c r="G2" s="87"/>
      <c r="H2" s="86"/>
      <c r="I2" s="86"/>
      <c r="J2" s="86"/>
      <c r="K2" s="85"/>
      <c r="L2" s="85"/>
      <c r="M2" s="88"/>
      <c r="N2" s="21"/>
      <c r="O2" s="16"/>
      <c r="P2" s="16"/>
      <c r="AY2" s="145"/>
    </row>
    <row r="3" spans="3:51" s="2" customFormat="1" ht="12">
      <c r="C3" s="57"/>
      <c r="K3" s="57"/>
      <c r="L3" s="57"/>
      <c r="M3" s="57"/>
      <c r="N3" s="57"/>
      <c r="O3" s="57"/>
      <c r="P3" s="57"/>
      <c r="Q3" s="57"/>
      <c r="R3" s="57"/>
      <c r="S3" s="57"/>
      <c r="T3" s="57"/>
      <c r="V3" s="57"/>
      <c r="W3" s="57"/>
      <c r="X3" s="57"/>
      <c r="Y3" s="57"/>
      <c r="Z3" s="57"/>
      <c r="AA3" s="57"/>
      <c r="AB3" s="57"/>
      <c r="AC3" s="57"/>
      <c r="AH3" s="57"/>
      <c r="AI3" s="106"/>
      <c r="AJ3" s="106"/>
      <c r="AK3" s="106"/>
      <c r="AL3" s="27"/>
      <c r="AM3" s="27"/>
      <c r="AN3" s="27"/>
      <c r="AO3" s="27"/>
      <c r="AQ3" s="57"/>
      <c r="AR3" s="62"/>
      <c r="AS3" s="62"/>
      <c r="AT3" s="62"/>
      <c r="AU3" s="62"/>
      <c r="AV3" s="62"/>
      <c r="AW3" s="62"/>
      <c r="AY3" s="146"/>
    </row>
    <row r="4" spans="3:51" s="1" customFormat="1" ht="13.5">
      <c r="C4" s="48" t="s">
        <v>55</v>
      </c>
      <c r="E4" s="18"/>
      <c r="F4" s="37"/>
      <c r="G4" s="18"/>
      <c r="H4" s="16"/>
      <c r="I4" s="18"/>
      <c r="J4" s="16"/>
      <c r="K4" s="48"/>
      <c r="L4" s="48"/>
      <c r="M4" s="48"/>
      <c r="N4" s="48"/>
      <c r="O4" s="48"/>
      <c r="P4" s="48"/>
      <c r="Q4" s="48"/>
      <c r="R4" s="48"/>
      <c r="S4" s="48"/>
      <c r="T4" s="48"/>
      <c r="V4" s="48"/>
      <c r="W4" s="48"/>
      <c r="X4" s="48"/>
      <c r="Y4" s="48"/>
      <c r="Z4" s="48"/>
      <c r="AA4" s="48"/>
      <c r="AB4" s="48"/>
      <c r="AC4" s="48"/>
      <c r="AH4" s="48"/>
      <c r="AI4" s="107"/>
      <c r="AJ4" s="107"/>
      <c r="AK4" s="107"/>
      <c r="AL4" s="16"/>
      <c r="AM4" s="16"/>
      <c r="AN4" s="16"/>
      <c r="AO4" s="16"/>
      <c r="AP4" s="19"/>
      <c r="AQ4" s="111"/>
      <c r="AR4" s="113"/>
      <c r="AS4" s="113"/>
      <c r="AT4" s="113"/>
      <c r="AU4" s="51"/>
      <c r="AV4" s="51"/>
      <c r="AW4" s="51"/>
      <c r="AY4" s="145"/>
    </row>
    <row r="5" spans="1:51" s="2" customFormat="1" ht="12">
      <c r="A5" s="99"/>
      <c r="C5" s="104"/>
      <c r="D5" s="3" t="s">
        <v>33</v>
      </c>
      <c r="E5" s="29"/>
      <c r="F5" s="25"/>
      <c r="G5" s="23"/>
      <c r="H5" s="28"/>
      <c r="I5" s="23"/>
      <c r="J5" s="28"/>
      <c r="K5" s="58" t="s">
        <v>34</v>
      </c>
      <c r="L5" s="61"/>
      <c r="M5" s="61"/>
      <c r="N5" s="61"/>
      <c r="O5" s="61"/>
      <c r="P5" s="61"/>
      <c r="Q5" s="61"/>
      <c r="R5" s="61"/>
      <c r="S5" s="61"/>
      <c r="T5" s="61"/>
      <c r="U5" s="3" t="s">
        <v>142</v>
      </c>
      <c r="V5" s="61" t="s">
        <v>35</v>
      </c>
      <c r="W5" s="61"/>
      <c r="X5" s="61"/>
      <c r="Y5" s="61"/>
      <c r="Z5" s="61"/>
      <c r="AA5" s="61"/>
      <c r="AB5" s="61"/>
      <c r="AC5" s="61"/>
      <c r="AD5" s="6"/>
      <c r="AE5" s="6"/>
      <c r="AF5" s="3" t="s">
        <v>143</v>
      </c>
      <c r="AG5" s="7" t="s">
        <v>144</v>
      </c>
      <c r="AH5" s="58" t="s">
        <v>145</v>
      </c>
      <c r="AI5" s="108"/>
      <c r="AJ5" s="108"/>
      <c r="AK5" s="108"/>
      <c r="AL5" s="14"/>
      <c r="AM5" s="65"/>
      <c r="AN5" s="66" t="s">
        <v>115</v>
      </c>
      <c r="AO5" s="67"/>
      <c r="AP5" s="5" t="s">
        <v>146</v>
      </c>
      <c r="AQ5" s="112"/>
      <c r="AR5" s="75" t="s">
        <v>147</v>
      </c>
      <c r="AS5" s="77"/>
      <c r="AT5" s="78"/>
      <c r="AU5" s="79"/>
      <c r="AV5" s="78"/>
      <c r="AW5" s="79"/>
      <c r="AY5" s="146"/>
    </row>
    <row r="6" spans="1:51" s="2" customFormat="1" ht="12">
      <c r="A6" s="100" t="s">
        <v>4</v>
      </c>
      <c r="C6" s="105" t="s">
        <v>26</v>
      </c>
      <c r="D6" s="4" t="s">
        <v>36</v>
      </c>
      <c r="E6" s="30" t="s">
        <v>27</v>
      </c>
      <c r="F6" s="26" t="s">
        <v>28</v>
      </c>
      <c r="G6" s="24" t="s">
        <v>29</v>
      </c>
      <c r="H6" s="10" t="s">
        <v>148</v>
      </c>
      <c r="I6" s="24" t="s">
        <v>30</v>
      </c>
      <c r="J6" s="10" t="s">
        <v>31</v>
      </c>
      <c r="K6" s="60">
        <v>1</v>
      </c>
      <c r="L6" s="60">
        <v>2</v>
      </c>
      <c r="M6" s="60">
        <v>3</v>
      </c>
      <c r="N6" s="60">
        <v>4</v>
      </c>
      <c r="O6" s="60">
        <v>5</v>
      </c>
      <c r="P6" s="60">
        <v>6</v>
      </c>
      <c r="Q6" s="60">
        <v>7</v>
      </c>
      <c r="R6" s="60">
        <v>8</v>
      </c>
      <c r="S6" s="60"/>
      <c r="T6" s="60"/>
      <c r="U6" s="8" t="s">
        <v>149</v>
      </c>
      <c r="V6" s="60">
        <v>1</v>
      </c>
      <c r="W6" s="60">
        <v>2</v>
      </c>
      <c r="X6" s="60">
        <v>3</v>
      </c>
      <c r="Y6" s="59">
        <v>4</v>
      </c>
      <c r="Z6" s="60">
        <v>5</v>
      </c>
      <c r="AA6" s="60">
        <v>6</v>
      </c>
      <c r="AB6" s="60">
        <v>7</v>
      </c>
      <c r="AC6" s="60">
        <v>8</v>
      </c>
      <c r="AD6" s="9"/>
      <c r="AE6" s="9"/>
      <c r="AF6" s="8" t="s">
        <v>149</v>
      </c>
      <c r="AG6" s="8" t="s">
        <v>150</v>
      </c>
      <c r="AH6" s="109" t="s">
        <v>151</v>
      </c>
      <c r="AI6" s="110" t="s">
        <v>152</v>
      </c>
      <c r="AJ6" s="60" t="s">
        <v>37</v>
      </c>
      <c r="AK6" s="60" t="s">
        <v>153</v>
      </c>
      <c r="AL6" s="9" t="s">
        <v>154</v>
      </c>
      <c r="AM6" s="68" t="s">
        <v>155</v>
      </c>
      <c r="AN6" s="68" t="s">
        <v>156</v>
      </c>
      <c r="AO6" s="68" t="s">
        <v>157</v>
      </c>
      <c r="AP6" s="69" t="s">
        <v>158</v>
      </c>
      <c r="AQ6" s="109" t="s">
        <v>159</v>
      </c>
      <c r="AR6" s="76" t="s">
        <v>160</v>
      </c>
      <c r="AS6" s="80" t="s">
        <v>73</v>
      </c>
      <c r="AT6" s="81">
        <v>1</v>
      </c>
      <c r="AU6" s="80">
        <v>2</v>
      </c>
      <c r="AV6" s="81">
        <v>3</v>
      </c>
      <c r="AW6" s="80">
        <v>5</v>
      </c>
      <c r="AY6" s="146"/>
    </row>
    <row r="7" spans="1:53" s="19" customFormat="1" ht="15" customHeight="1">
      <c r="A7" s="97">
        <v>1</v>
      </c>
      <c r="B7" s="12"/>
      <c r="C7" s="97">
        <v>1</v>
      </c>
      <c r="D7" s="150">
        <v>188</v>
      </c>
      <c r="E7" s="150" t="s">
        <v>293</v>
      </c>
      <c r="F7" s="150" t="s">
        <v>294</v>
      </c>
      <c r="G7" s="150" t="s">
        <v>228</v>
      </c>
      <c r="H7" s="150">
        <v>1997</v>
      </c>
      <c r="I7" s="150" t="s">
        <v>295</v>
      </c>
      <c r="J7" s="150" t="s">
        <v>193</v>
      </c>
      <c r="K7" s="149">
        <v>3</v>
      </c>
      <c r="L7" s="149">
        <v>0</v>
      </c>
      <c r="M7" s="149">
        <v>0</v>
      </c>
      <c r="N7" s="149">
        <v>2</v>
      </c>
      <c r="O7" s="149">
        <v>5</v>
      </c>
      <c r="P7" s="149">
        <v>0</v>
      </c>
      <c r="Q7" s="149">
        <v>5</v>
      </c>
      <c r="R7" s="149">
        <v>1</v>
      </c>
      <c r="S7" s="151"/>
      <c r="T7" s="151"/>
      <c r="U7" s="121">
        <v>16</v>
      </c>
      <c r="V7" s="149">
        <v>0</v>
      </c>
      <c r="W7" s="149">
        <v>0</v>
      </c>
      <c r="X7" s="149">
        <v>5</v>
      </c>
      <c r="Y7" s="149">
        <v>1</v>
      </c>
      <c r="Z7" s="149">
        <v>0</v>
      </c>
      <c r="AA7" s="149">
        <v>1</v>
      </c>
      <c r="AB7" s="149">
        <v>5</v>
      </c>
      <c r="AC7" s="149">
        <v>1</v>
      </c>
      <c r="AD7" s="151"/>
      <c r="AE7" s="151"/>
      <c r="AF7" s="121">
        <v>13</v>
      </c>
      <c r="AG7" s="121">
        <v>29</v>
      </c>
      <c r="AH7" s="152">
        <v>0.20833333333333334</v>
      </c>
      <c r="AI7" s="153">
        <v>0</v>
      </c>
      <c r="AJ7" s="153">
        <v>0.4222222222222222</v>
      </c>
      <c r="AK7" s="153">
        <v>0.6097222222222222</v>
      </c>
      <c r="AL7" s="154">
        <v>0.1875</v>
      </c>
      <c r="AM7" s="155">
        <v>0</v>
      </c>
      <c r="AN7" s="155">
        <v>0</v>
      </c>
      <c r="AO7" s="155">
        <v>0</v>
      </c>
      <c r="AP7" s="156">
        <v>0</v>
      </c>
      <c r="AQ7" s="44">
        <v>0</v>
      </c>
      <c r="AR7" s="151">
        <v>29</v>
      </c>
      <c r="AS7" s="157">
        <v>6</v>
      </c>
      <c r="AT7" s="158">
        <v>4</v>
      </c>
      <c r="AU7" s="159">
        <v>1</v>
      </c>
      <c r="AV7" s="158">
        <v>1</v>
      </c>
      <c r="AW7" s="159">
        <v>4</v>
      </c>
      <c r="AX7" s="98"/>
      <c r="AY7" s="147">
        <v>600400100100</v>
      </c>
      <c r="AZ7" s="45"/>
      <c r="BA7" s="45"/>
    </row>
    <row r="8" spans="1:53" s="19" customFormat="1" ht="15" customHeight="1">
      <c r="A8" s="97">
        <v>2</v>
      </c>
      <c r="B8" s="12"/>
      <c r="C8" s="97">
        <v>2</v>
      </c>
      <c r="D8" s="150">
        <v>190</v>
      </c>
      <c r="E8" s="150" t="s">
        <v>422</v>
      </c>
      <c r="F8" s="150" t="s">
        <v>423</v>
      </c>
      <c r="G8" s="150" t="s">
        <v>416</v>
      </c>
      <c r="H8" s="150">
        <v>1998</v>
      </c>
      <c r="I8" s="150" t="s">
        <v>424</v>
      </c>
      <c r="J8" s="150" t="s">
        <v>193</v>
      </c>
      <c r="K8" s="149">
        <v>2</v>
      </c>
      <c r="L8" s="149">
        <v>3</v>
      </c>
      <c r="M8" s="149">
        <v>2</v>
      </c>
      <c r="N8" s="149">
        <v>0</v>
      </c>
      <c r="O8" s="149">
        <v>2</v>
      </c>
      <c r="P8" s="149">
        <v>5</v>
      </c>
      <c r="Q8" s="149">
        <v>1</v>
      </c>
      <c r="R8" s="149">
        <v>3</v>
      </c>
      <c r="S8" s="151"/>
      <c r="T8" s="151"/>
      <c r="U8" s="121">
        <v>18</v>
      </c>
      <c r="V8" s="149">
        <v>1</v>
      </c>
      <c r="W8" s="149">
        <v>5</v>
      </c>
      <c r="X8" s="149">
        <v>3</v>
      </c>
      <c r="Y8" s="149">
        <v>1</v>
      </c>
      <c r="Z8" s="149">
        <v>1</v>
      </c>
      <c r="AA8" s="149">
        <v>1</v>
      </c>
      <c r="AB8" s="149">
        <v>3</v>
      </c>
      <c r="AC8" s="149">
        <v>2</v>
      </c>
      <c r="AD8" s="151"/>
      <c r="AE8" s="151"/>
      <c r="AF8" s="121">
        <v>17</v>
      </c>
      <c r="AG8" s="121">
        <v>35</v>
      </c>
      <c r="AH8" s="152">
        <v>0.20833333333333334</v>
      </c>
      <c r="AI8" s="153">
        <v>0</v>
      </c>
      <c r="AJ8" s="153">
        <v>0.425</v>
      </c>
      <c r="AK8" s="153">
        <v>0.6229166666666667</v>
      </c>
      <c r="AL8" s="154">
        <v>0.1979167</v>
      </c>
      <c r="AM8" s="155">
        <v>0</v>
      </c>
      <c r="AN8" s="155">
        <v>0</v>
      </c>
      <c r="AO8" s="155">
        <v>0</v>
      </c>
      <c r="AP8" s="156">
        <v>0</v>
      </c>
      <c r="AQ8" s="44">
        <v>0</v>
      </c>
      <c r="AR8" s="151">
        <v>35</v>
      </c>
      <c r="AS8" s="157">
        <v>1</v>
      </c>
      <c r="AT8" s="158">
        <v>5</v>
      </c>
      <c r="AU8" s="159">
        <v>4</v>
      </c>
      <c r="AV8" s="158">
        <v>4</v>
      </c>
      <c r="AW8" s="159">
        <v>2</v>
      </c>
      <c r="AX8" s="98"/>
      <c r="AY8" s="147">
        <v>100500400400</v>
      </c>
      <c r="AZ8" s="45"/>
      <c r="BA8" s="45"/>
    </row>
    <row r="9" spans="1:53" s="19" customFormat="1" ht="15" customHeight="1">
      <c r="A9" s="97">
        <v>3</v>
      </c>
      <c r="B9" s="12"/>
      <c r="C9" s="97">
        <v>3</v>
      </c>
      <c r="D9" s="150">
        <v>181</v>
      </c>
      <c r="E9" s="150" t="s">
        <v>290</v>
      </c>
      <c r="F9" s="150" t="s">
        <v>291</v>
      </c>
      <c r="G9" s="150" t="s">
        <v>228</v>
      </c>
      <c r="H9" s="150">
        <v>1998</v>
      </c>
      <c r="I9" s="150" t="s">
        <v>292</v>
      </c>
      <c r="J9" s="150" t="s">
        <v>193</v>
      </c>
      <c r="K9" s="149">
        <v>1</v>
      </c>
      <c r="L9" s="149">
        <v>5</v>
      </c>
      <c r="M9" s="149">
        <v>2</v>
      </c>
      <c r="N9" s="149">
        <v>0</v>
      </c>
      <c r="O9" s="149">
        <v>2</v>
      </c>
      <c r="P9" s="149">
        <v>5</v>
      </c>
      <c r="Q9" s="149">
        <v>3</v>
      </c>
      <c r="R9" s="149">
        <v>0</v>
      </c>
      <c r="S9" s="151"/>
      <c r="T9" s="151"/>
      <c r="U9" s="121">
        <v>18</v>
      </c>
      <c r="V9" s="149">
        <v>2</v>
      </c>
      <c r="W9" s="149">
        <v>5</v>
      </c>
      <c r="X9" s="149">
        <v>3</v>
      </c>
      <c r="Y9" s="149">
        <v>1</v>
      </c>
      <c r="Z9" s="149">
        <v>1</v>
      </c>
      <c r="AA9" s="149">
        <v>1</v>
      </c>
      <c r="AB9" s="149">
        <v>2</v>
      </c>
      <c r="AC9" s="149">
        <v>5</v>
      </c>
      <c r="AD9" s="151"/>
      <c r="AE9" s="151"/>
      <c r="AF9" s="121">
        <v>20</v>
      </c>
      <c r="AG9" s="121">
        <v>38</v>
      </c>
      <c r="AH9" s="152">
        <v>0.20833333333333334</v>
      </c>
      <c r="AI9" s="153">
        <v>0</v>
      </c>
      <c r="AJ9" s="153">
        <v>0.4277777777777778</v>
      </c>
      <c r="AK9" s="153">
        <v>0.6027777777777777</v>
      </c>
      <c r="AL9" s="154">
        <v>0.175</v>
      </c>
      <c r="AM9" s="155">
        <v>0</v>
      </c>
      <c r="AN9" s="155">
        <v>0</v>
      </c>
      <c r="AO9" s="155">
        <v>0</v>
      </c>
      <c r="AP9" s="156">
        <v>0</v>
      </c>
      <c r="AQ9" s="44">
        <v>0</v>
      </c>
      <c r="AR9" s="151">
        <v>38</v>
      </c>
      <c r="AS9" s="157">
        <v>2</v>
      </c>
      <c r="AT9" s="158">
        <v>4</v>
      </c>
      <c r="AU9" s="159">
        <v>4</v>
      </c>
      <c r="AV9" s="158">
        <v>2</v>
      </c>
      <c r="AW9" s="159">
        <v>4</v>
      </c>
      <c r="AX9" s="98"/>
      <c r="AY9" s="147">
        <v>200400400200</v>
      </c>
      <c r="AZ9" s="45"/>
      <c r="BA9" s="45"/>
    </row>
    <row r="10" spans="1:53" s="19" customFormat="1" ht="15" customHeight="1">
      <c r="A10" s="97">
        <v>4</v>
      </c>
      <c r="B10" s="12"/>
      <c r="C10" s="97">
        <v>4</v>
      </c>
      <c r="D10" s="150">
        <v>186</v>
      </c>
      <c r="E10" s="150" t="s">
        <v>441</v>
      </c>
      <c r="F10" s="150" t="s">
        <v>442</v>
      </c>
      <c r="G10" s="150" t="s">
        <v>438</v>
      </c>
      <c r="H10" s="150">
        <v>1997</v>
      </c>
      <c r="I10" s="150" t="s">
        <v>443</v>
      </c>
      <c r="J10" s="150" t="s">
        <v>193</v>
      </c>
      <c r="K10" s="149">
        <v>2</v>
      </c>
      <c r="L10" s="149">
        <v>1</v>
      </c>
      <c r="M10" s="149">
        <v>3</v>
      </c>
      <c r="N10" s="149">
        <v>3</v>
      </c>
      <c r="O10" s="149">
        <v>3</v>
      </c>
      <c r="P10" s="149">
        <v>5</v>
      </c>
      <c r="Q10" s="149">
        <v>3</v>
      </c>
      <c r="R10" s="149">
        <v>1</v>
      </c>
      <c r="S10" s="151"/>
      <c r="T10" s="151"/>
      <c r="U10" s="121">
        <v>21</v>
      </c>
      <c r="V10" s="149">
        <v>3</v>
      </c>
      <c r="W10" s="149">
        <v>1</v>
      </c>
      <c r="X10" s="149">
        <v>3</v>
      </c>
      <c r="Y10" s="149">
        <v>5</v>
      </c>
      <c r="Z10" s="149">
        <v>1</v>
      </c>
      <c r="AA10" s="149">
        <v>5</v>
      </c>
      <c r="AB10" s="149">
        <v>3</v>
      </c>
      <c r="AC10" s="149">
        <v>1</v>
      </c>
      <c r="AD10" s="151"/>
      <c r="AE10" s="151"/>
      <c r="AF10" s="121">
        <v>22</v>
      </c>
      <c r="AG10" s="121">
        <v>43</v>
      </c>
      <c r="AH10" s="152">
        <v>0.20833333333333334</v>
      </c>
      <c r="AI10" s="153">
        <v>0</v>
      </c>
      <c r="AJ10" s="153">
        <v>0.4291666666666667</v>
      </c>
      <c r="AK10" s="153">
        <v>0.6201388888888889</v>
      </c>
      <c r="AL10" s="154">
        <v>0.1909722</v>
      </c>
      <c r="AM10" s="155">
        <v>0</v>
      </c>
      <c r="AN10" s="155">
        <v>0</v>
      </c>
      <c r="AO10" s="155">
        <v>0</v>
      </c>
      <c r="AP10" s="156">
        <v>0</v>
      </c>
      <c r="AQ10" s="44">
        <v>0</v>
      </c>
      <c r="AR10" s="151">
        <v>43</v>
      </c>
      <c r="AS10" s="157">
        <v>0</v>
      </c>
      <c r="AT10" s="158">
        <v>5</v>
      </c>
      <c r="AU10" s="159">
        <v>1</v>
      </c>
      <c r="AV10" s="158">
        <v>7</v>
      </c>
      <c r="AW10" s="159">
        <v>3</v>
      </c>
      <c r="AX10" s="98"/>
      <c r="AY10" s="147">
        <v>500100700</v>
      </c>
      <c r="AZ10" s="45"/>
      <c r="BA10" s="45"/>
    </row>
    <row r="11" spans="1:53" s="19" customFormat="1" ht="15" customHeight="1">
      <c r="A11" s="97">
        <v>5</v>
      </c>
      <c r="B11" s="12"/>
      <c r="C11" s="97">
        <v>5</v>
      </c>
      <c r="D11" s="150">
        <v>185</v>
      </c>
      <c r="E11" s="150" t="s">
        <v>481</v>
      </c>
      <c r="F11" s="150" t="s">
        <v>231</v>
      </c>
      <c r="G11" s="150" t="s">
        <v>451</v>
      </c>
      <c r="H11" s="150">
        <v>1997</v>
      </c>
      <c r="I11" s="150" t="s">
        <v>482</v>
      </c>
      <c r="J11" s="150" t="s">
        <v>193</v>
      </c>
      <c r="K11" s="149">
        <v>1</v>
      </c>
      <c r="L11" s="149">
        <v>3</v>
      </c>
      <c r="M11" s="149">
        <v>1</v>
      </c>
      <c r="N11" s="149">
        <v>3</v>
      </c>
      <c r="O11" s="149">
        <v>5</v>
      </c>
      <c r="P11" s="149">
        <v>5</v>
      </c>
      <c r="Q11" s="149">
        <v>2</v>
      </c>
      <c r="R11" s="149">
        <v>5</v>
      </c>
      <c r="S11" s="151"/>
      <c r="T11" s="151"/>
      <c r="U11" s="121">
        <v>25</v>
      </c>
      <c r="V11" s="149">
        <v>2</v>
      </c>
      <c r="W11" s="149">
        <v>3</v>
      </c>
      <c r="X11" s="149">
        <v>3</v>
      </c>
      <c r="Y11" s="149">
        <v>2</v>
      </c>
      <c r="Z11" s="149">
        <v>5</v>
      </c>
      <c r="AA11" s="149">
        <v>5</v>
      </c>
      <c r="AB11" s="149">
        <v>1</v>
      </c>
      <c r="AC11" s="149">
        <v>2</v>
      </c>
      <c r="AD11" s="151"/>
      <c r="AE11" s="151"/>
      <c r="AF11" s="121">
        <v>23</v>
      </c>
      <c r="AG11" s="121">
        <v>48</v>
      </c>
      <c r="AH11" s="152">
        <v>0.20833333333333334</v>
      </c>
      <c r="AI11" s="153">
        <v>0</v>
      </c>
      <c r="AJ11" s="153">
        <v>0.42083333333333334</v>
      </c>
      <c r="AK11" s="153">
        <v>0.6118055555555556</v>
      </c>
      <c r="AL11" s="154">
        <v>0.1909722</v>
      </c>
      <c r="AM11" s="155">
        <v>0</v>
      </c>
      <c r="AN11" s="155">
        <v>0</v>
      </c>
      <c r="AO11" s="155">
        <v>0</v>
      </c>
      <c r="AP11" s="156">
        <v>0</v>
      </c>
      <c r="AQ11" s="44">
        <v>0</v>
      </c>
      <c r="AR11" s="151">
        <v>48</v>
      </c>
      <c r="AS11" s="157">
        <v>0</v>
      </c>
      <c r="AT11" s="158">
        <v>3</v>
      </c>
      <c r="AU11" s="159">
        <v>4</v>
      </c>
      <c r="AV11" s="158">
        <v>4</v>
      </c>
      <c r="AW11" s="159">
        <v>5</v>
      </c>
      <c r="AX11" s="98"/>
      <c r="AY11" s="147">
        <v>300400400</v>
      </c>
      <c r="AZ11" s="45"/>
      <c r="BA11" s="45"/>
    </row>
    <row r="12" spans="1:53" s="19" customFormat="1" ht="15" customHeight="1">
      <c r="A12" s="97">
        <v>6</v>
      </c>
      <c r="B12" s="12"/>
      <c r="C12" s="97">
        <v>6</v>
      </c>
      <c r="D12" s="150">
        <v>184</v>
      </c>
      <c r="E12" s="150" t="s">
        <v>352</v>
      </c>
      <c r="F12" s="150" t="s">
        <v>192</v>
      </c>
      <c r="G12" s="150" t="s">
        <v>339</v>
      </c>
      <c r="H12" s="150">
        <v>1997</v>
      </c>
      <c r="I12" s="150">
        <v>30131780</v>
      </c>
      <c r="J12" s="150"/>
      <c r="K12" s="149">
        <v>1</v>
      </c>
      <c r="L12" s="149">
        <v>5</v>
      </c>
      <c r="M12" s="149">
        <v>1</v>
      </c>
      <c r="N12" s="149">
        <v>3</v>
      </c>
      <c r="O12" s="149">
        <v>5</v>
      </c>
      <c r="P12" s="149">
        <v>2</v>
      </c>
      <c r="Q12" s="149">
        <v>3</v>
      </c>
      <c r="R12" s="149">
        <v>1</v>
      </c>
      <c r="S12" s="151"/>
      <c r="T12" s="151"/>
      <c r="U12" s="121">
        <v>21</v>
      </c>
      <c r="V12" s="149">
        <v>2</v>
      </c>
      <c r="W12" s="149">
        <v>2</v>
      </c>
      <c r="X12" s="149">
        <v>5</v>
      </c>
      <c r="Y12" s="149">
        <v>2</v>
      </c>
      <c r="Z12" s="149">
        <v>5</v>
      </c>
      <c r="AA12" s="149">
        <v>5</v>
      </c>
      <c r="AB12" s="149">
        <v>5</v>
      </c>
      <c r="AC12" s="149">
        <v>3</v>
      </c>
      <c r="AD12" s="151"/>
      <c r="AE12" s="151"/>
      <c r="AF12" s="121">
        <v>29</v>
      </c>
      <c r="AG12" s="121">
        <v>50</v>
      </c>
      <c r="AH12" s="152">
        <v>0.20833333333333334</v>
      </c>
      <c r="AI12" s="153">
        <v>0</v>
      </c>
      <c r="AJ12" s="153">
        <v>0.4236111111111111</v>
      </c>
      <c r="AK12" s="153">
        <v>0.6125</v>
      </c>
      <c r="AL12" s="154">
        <v>0.1888889</v>
      </c>
      <c r="AM12" s="155">
        <v>0</v>
      </c>
      <c r="AN12" s="155">
        <v>0</v>
      </c>
      <c r="AO12" s="155">
        <v>0</v>
      </c>
      <c r="AP12" s="156">
        <v>0</v>
      </c>
      <c r="AQ12" s="44">
        <v>0</v>
      </c>
      <c r="AR12" s="151">
        <v>50</v>
      </c>
      <c r="AS12" s="157">
        <v>0</v>
      </c>
      <c r="AT12" s="158">
        <v>3</v>
      </c>
      <c r="AU12" s="159">
        <v>4</v>
      </c>
      <c r="AV12" s="158">
        <v>3</v>
      </c>
      <c r="AW12" s="159">
        <v>6</v>
      </c>
      <c r="AX12" s="98"/>
      <c r="AY12" s="147">
        <v>300400300</v>
      </c>
      <c r="AZ12" s="45"/>
      <c r="BA12" s="45"/>
    </row>
    <row r="13" spans="1:53" s="19" customFormat="1" ht="15" customHeight="1">
      <c r="A13" s="97">
        <v>7</v>
      </c>
      <c r="B13" s="12"/>
      <c r="C13" s="97">
        <v>7</v>
      </c>
      <c r="D13" s="150">
        <v>189</v>
      </c>
      <c r="E13" s="150" t="s">
        <v>353</v>
      </c>
      <c r="F13" s="150" t="s">
        <v>354</v>
      </c>
      <c r="G13" s="150" t="s">
        <v>339</v>
      </c>
      <c r="H13" s="150">
        <v>1997</v>
      </c>
      <c r="I13" s="150" t="s">
        <v>644</v>
      </c>
      <c r="J13" s="150" t="s">
        <v>193</v>
      </c>
      <c r="K13" s="149">
        <v>5</v>
      </c>
      <c r="L13" s="149">
        <v>5</v>
      </c>
      <c r="M13" s="149">
        <v>5</v>
      </c>
      <c r="N13" s="149">
        <v>3</v>
      </c>
      <c r="O13" s="149">
        <v>5</v>
      </c>
      <c r="P13" s="149">
        <v>5</v>
      </c>
      <c r="Q13" s="149">
        <v>5</v>
      </c>
      <c r="R13" s="149">
        <v>5</v>
      </c>
      <c r="S13" s="151"/>
      <c r="T13" s="151"/>
      <c r="U13" s="121">
        <v>38</v>
      </c>
      <c r="V13" s="149">
        <v>2</v>
      </c>
      <c r="W13" s="149">
        <v>5</v>
      </c>
      <c r="X13" s="149">
        <v>2</v>
      </c>
      <c r="Y13" s="149">
        <v>3</v>
      </c>
      <c r="Z13" s="149">
        <v>5</v>
      </c>
      <c r="AA13" s="149">
        <v>3</v>
      </c>
      <c r="AB13" s="149">
        <v>2</v>
      </c>
      <c r="AC13" s="149">
        <v>5</v>
      </c>
      <c r="AD13" s="151"/>
      <c r="AE13" s="151"/>
      <c r="AF13" s="121">
        <v>27</v>
      </c>
      <c r="AG13" s="121">
        <v>65</v>
      </c>
      <c r="AH13" s="152">
        <v>0.20833333333333334</v>
      </c>
      <c r="AI13" s="153">
        <v>0</v>
      </c>
      <c r="AJ13" s="153">
        <v>0.41805555555555557</v>
      </c>
      <c r="AK13" s="153">
        <v>0.6291666666666667</v>
      </c>
      <c r="AL13" s="154">
        <v>0.2111111</v>
      </c>
      <c r="AM13" s="155">
        <v>0</v>
      </c>
      <c r="AN13" s="155">
        <v>4</v>
      </c>
      <c r="AO13" s="155">
        <v>0</v>
      </c>
      <c r="AP13" s="156">
        <v>1</v>
      </c>
      <c r="AQ13" s="44">
        <v>0</v>
      </c>
      <c r="AR13" s="151">
        <v>66</v>
      </c>
      <c r="AS13" s="157">
        <v>0</v>
      </c>
      <c r="AT13" s="158">
        <v>0</v>
      </c>
      <c r="AU13" s="159">
        <v>3</v>
      </c>
      <c r="AV13" s="158">
        <v>3</v>
      </c>
      <c r="AW13" s="159">
        <v>10</v>
      </c>
      <c r="AX13" s="98"/>
      <c r="AY13" s="147">
        <v>300300</v>
      </c>
      <c r="AZ13" s="45"/>
      <c r="BA13" s="45"/>
    </row>
    <row r="14" spans="1:53" s="19" customFormat="1" ht="15" customHeight="1">
      <c r="A14" s="97">
        <v>8</v>
      </c>
      <c r="B14" s="12"/>
      <c r="C14" s="97">
        <v>8</v>
      </c>
      <c r="D14" s="150">
        <v>183</v>
      </c>
      <c r="E14" s="150" t="s">
        <v>296</v>
      </c>
      <c r="F14" s="150" t="s">
        <v>297</v>
      </c>
      <c r="G14" s="150" t="s">
        <v>228</v>
      </c>
      <c r="H14" s="150">
        <v>1997</v>
      </c>
      <c r="I14" s="150" t="s">
        <v>298</v>
      </c>
      <c r="J14" s="150" t="s">
        <v>193</v>
      </c>
      <c r="K14" s="149">
        <v>3</v>
      </c>
      <c r="L14" s="149">
        <v>5</v>
      </c>
      <c r="M14" s="149">
        <v>5</v>
      </c>
      <c r="N14" s="149">
        <v>3</v>
      </c>
      <c r="O14" s="149">
        <v>5</v>
      </c>
      <c r="P14" s="149">
        <v>5</v>
      </c>
      <c r="Q14" s="149">
        <v>5</v>
      </c>
      <c r="R14" s="149">
        <v>5</v>
      </c>
      <c r="S14" s="151"/>
      <c r="T14" s="151"/>
      <c r="U14" s="121">
        <v>36</v>
      </c>
      <c r="V14" s="149">
        <v>3</v>
      </c>
      <c r="W14" s="149">
        <v>5</v>
      </c>
      <c r="X14" s="149">
        <v>5</v>
      </c>
      <c r="Y14" s="149">
        <v>3</v>
      </c>
      <c r="Z14" s="149">
        <v>5</v>
      </c>
      <c r="AA14" s="149">
        <v>5</v>
      </c>
      <c r="AB14" s="149">
        <v>5</v>
      </c>
      <c r="AC14" s="149">
        <v>5</v>
      </c>
      <c r="AD14" s="151"/>
      <c r="AE14" s="151"/>
      <c r="AF14" s="121">
        <v>36</v>
      </c>
      <c r="AG14" s="121">
        <v>72</v>
      </c>
      <c r="AH14" s="152">
        <v>0.20833333333333334</v>
      </c>
      <c r="AI14" s="153">
        <v>0</v>
      </c>
      <c r="AJ14" s="153">
        <v>0.4305555555555556</v>
      </c>
      <c r="AK14" s="153">
        <v>0.6104166666666667</v>
      </c>
      <c r="AL14" s="154">
        <v>0.1798611</v>
      </c>
      <c r="AM14" s="155">
        <v>0</v>
      </c>
      <c r="AN14" s="155">
        <v>0</v>
      </c>
      <c r="AO14" s="155">
        <v>0</v>
      </c>
      <c r="AP14" s="156">
        <v>0</v>
      </c>
      <c r="AQ14" s="44">
        <v>0</v>
      </c>
      <c r="AR14" s="151">
        <v>72</v>
      </c>
      <c r="AS14" s="157">
        <v>0</v>
      </c>
      <c r="AT14" s="158">
        <v>0</v>
      </c>
      <c r="AU14" s="159">
        <v>0</v>
      </c>
      <c r="AV14" s="158">
        <v>4</v>
      </c>
      <c r="AW14" s="159">
        <v>12</v>
      </c>
      <c r="AX14" s="98"/>
      <c r="AY14" s="147">
        <v>400</v>
      </c>
      <c r="AZ14" s="45"/>
      <c r="BA14" s="45"/>
    </row>
    <row r="15" spans="1:53" s="19" customFormat="1" ht="15" customHeight="1">
      <c r="A15" s="97">
        <v>9</v>
      </c>
      <c r="B15" s="12"/>
      <c r="C15" s="97">
        <v>9</v>
      </c>
      <c r="D15" s="150">
        <v>182</v>
      </c>
      <c r="E15" s="150" t="s">
        <v>563</v>
      </c>
      <c r="F15" s="150" t="s">
        <v>437</v>
      </c>
      <c r="G15" s="150" t="s">
        <v>494</v>
      </c>
      <c r="H15" s="150">
        <v>1997</v>
      </c>
      <c r="I15" s="150" t="s">
        <v>564</v>
      </c>
      <c r="J15" s="150"/>
      <c r="K15" s="149">
        <v>3</v>
      </c>
      <c r="L15" s="149">
        <v>5</v>
      </c>
      <c r="M15" s="149">
        <v>5</v>
      </c>
      <c r="N15" s="149">
        <v>3</v>
      </c>
      <c r="O15" s="149">
        <v>5</v>
      </c>
      <c r="P15" s="149">
        <v>5</v>
      </c>
      <c r="Q15" s="149">
        <v>5</v>
      </c>
      <c r="R15" s="149">
        <v>5</v>
      </c>
      <c r="S15" s="151"/>
      <c r="T15" s="151"/>
      <c r="U15" s="121">
        <v>36</v>
      </c>
      <c r="V15" s="149">
        <v>3</v>
      </c>
      <c r="W15" s="149">
        <v>5</v>
      </c>
      <c r="X15" s="149">
        <v>5</v>
      </c>
      <c r="Y15" s="149">
        <v>5</v>
      </c>
      <c r="Z15" s="149">
        <v>5</v>
      </c>
      <c r="AA15" s="149">
        <v>5</v>
      </c>
      <c r="AB15" s="149">
        <v>5</v>
      </c>
      <c r="AC15" s="149">
        <v>5</v>
      </c>
      <c r="AD15" s="151"/>
      <c r="AE15" s="151"/>
      <c r="AF15" s="121">
        <v>38</v>
      </c>
      <c r="AG15" s="121">
        <v>74</v>
      </c>
      <c r="AH15" s="152">
        <v>0.20833333333333334</v>
      </c>
      <c r="AI15" s="153">
        <v>0</v>
      </c>
      <c r="AJ15" s="153">
        <v>0.4166666666666667</v>
      </c>
      <c r="AK15" s="153">
        <v>0.63125</v>
      </c>
      <c r="AL15" s="154">
        <v>0.2145833</v>
      </c>
      <c r="AM15" s="155">
        <v>0</v>
      </c>
      <c r="AN15" s="155">
        <v>9</v>
      </c>
      <c r="AO15" s="155">
        <v>0</v>
      </c>
      <c r="AP15" s="156">
        <v>2</v>
      </c>
      <c r="AQ15" s="44">
        <v>0</v>
      </c>
      <c r="AR15" s="151">
        <v>76</v>
      </c>
      <c r="AS15" s="157">
        <v>0</v>
      </c>
      <c r="AT15" s="158">
        <v>0</v>
      </c>
      <c r="AU15" s="159">
        <v>0</v>
      </c>
      <c r="AV15" s="158">
        <v>3</v>
      </c>
      <c r="AW15" s="159">
        <v>13</v>
      </c>
      <c r="AX15" s="98"/>
      <c r="AY15" s="147">
        <v>300</v>
      </c>
      <c r="AZ15" s="45"/>
      <c r="BA15" s="45"/>
    </row>
    <row r="16" spans="1:53" s="19" customFormat="1" ht="15" customHeight="1">
      <c r="A16" s="97">
        <v>10</v>
      </c>
      <c r="B16" s="12"/>
      <c r="C16" s="97">
        <v>10</v>
      </c>
      <c r="D16" s="150">
        <v>191</v>
      </c>
      <c r="E16" s="150" t="s">
        <v>299</v>
      </c>
      <c r="F16" s="150" t="s">
        <v>274</v>
      </c>
      <c r="G16" s="150" t="s">
        <v>228</v>
      </c>
      <c r="H16" s="150">
        <v>1998</v>
      </c>
      <c r="I16" s="150" t="s">
        <v>300</v>
      </c>
      <c r="J16" s="150" t="s">
        <v>193</v>
      </c>
      <c r="K16" s="149">
        <v>3</v>
      </c>
      <c r="L16" s="149">
        <v>5</v>
      </c>
      <c r="M16" s="149">
        <v>5</v>
      </c>
      <c r="N16" s="149">
        <v>5</v>
      </c>
      <c r="O16" s="149">
        <v>5</v>
      </c>
      <c r="P16" s="149">
        <v>5</v>
      </c>
      <c r="Q16" s="149">
        <v>5</v>
      </c>
      <c r="R16" s="149">
        <v>5</v>
      </c>
      <c r="S16" s="151"/>
      <c r="T16" s="151"/>
      <c r="U16" s="121">
        <v>38</v>
      </c>
      <c r="V16" s="149">
        <v>5</v>
      </c>
      <c r="W16" s="149">
        <v>5</v>
      </c>
      <c r="X16" s="149">
        <v>5</v>
      </c>
      <c r="Y16" s="149">
        <v>3</v>
      </c>
      <c r="Z16" s="149">
        <v>5</v>
      </c>
      <c r="AA16" s="149">
        <v>5</v>
      </c>
      <c r="AB16" s="149">
        <v>5</v>
      </c>
      <c r="AC16" s="149">
        <v>5</v>
      </c>
      <c r="AD16" s="151"/>
      <c r="AE16" s="151"/>
      <c r="AF16" s="121">
        <v>38</v>
      </c>
      <c r="AG16" s="121">
        <v>76</v>
      </c>
      <c r="AH16" s="152">
        <v>0.20833333333333334</v>
      </c>
      <c r="AI16" s="153">
        <v>0</v>
      </c>
      <c r="AJ16" s="153">
        <v>0.43194444444444446</v>
      </c>
      <c r="AK16" s="153">
        <v>0.6145833333333334</v>
      </c>
      <c r="AL16" s="154">
        <v>0.1826389</v>
      </c>
      <c r="AM16" s="155">
        <v>0</v>
      </c>
      <c r="AN16" s="155">
        <v>0</v>
      </c>
      <c r="AO16" s="155">
        <v>0</v>
      </c>
      <c r="AP16" s="156">
        <v>0</v>
      </c>
      <c r="AQ16" s="44">
        <v>0</v>
      </c>
      <c r="AR16" s="151">
        <v>76</v>
      </c>
      <c r="AS16" s="157">
        <v>0</v>
      </c>
      <c r="AT16" s="158">
        <v>0</v>
      </c>
      <c r="AU16" s="159">
        <v>0</v>
      </c>
      <c r="AV16" s="158">
        <v>2</v>
      </c>
      <c r="AW16" s="159">
        <v>14</v>
      </c>
      <c r="AX16" s="98"/>
      <c r="AY16" s="147">
        <v>200</v>
      </c>
      <c r="AZ16" s="45"/>
      <c r="BA16" s="45"/>
    </row>
    <row r="17" spans="1:53" s="19" customFormat="1" ht="15" customHeight="1">
      <c r="A17" s="97">
        <v>11</v>
      </c>
      <c r="B17" s="12"/>
      <c r="C17" s="97">
        <v>11</v>
      </c>
      <c r="D17" s="150">
        <v>192</v>
      </c>
      <c r="E17" s="150" t="s">
        <v>559</v>
      </c>
      <c r="F17" s="150" t="s">
        <v>552</v>
      </c>
      <c r="G17" s="150" t="s">
        <v>494</v>
      </c>
      <c r="H17" s="150">
        <v>1998</v>
      </c>
      <c r="I17" s="150" t="s">
        <v>562</v>
      </c>
      <c r="J17" s="150" t="s">
        <v>193</v>
      </c>
      <c r="K17" s="149">
        <v>3</v>
      </c>
      <c r="L17" s="149">
        <v>5</v>
      </c>
      <c r="M17" s="149">
        <v>5</v>
      </c>
      <c r="N17" s="149">
        <v>5</v>
      </c>
      <c r="O17" s="149">
        <v>5</v>
      </c>
      <c r="P17" s="149">
        <v>5</v>
      </c>
      <c r="Q17" s="149">
        <v>5</v>
      </c>
      <c r="R17" s="149">
        <v>5</v>
      </c>
      <c r="S17" s="151"/>
      <c r="T17" s="151"/>
      <c r="U17" s="121">
        <v>38</v>
      </c>
      <c r="V17" s="149">
        <v>5</v>
      </c>
      <c r="W17" s="149">
        <v>5</v>
      </c>
      <c r="X17" s="149">
        <v>5</v>
      </c>
      <c r="Y17" s="149">
        <v>5</v>
      </c>
      <c r="Z17" s="149">
        <v>5</v>
      </c>
      <c r="AA17" s="149">
        <v>5</v>
      </c>
      <c r="AB17" s="149">
        <v>5</v>
      </c>
      <c r="AC17" s="149">
        <v>5</v>
      </c>
      <c r="AD17" s="151"/>
      <c r="AE17" s="151"/>
      <c r="AF17" s="121">
        <v>40</v>
      </c>
      <c r="AG17" s="121">
        <v>78</v>
      </c>
      <c r="AH17" s="152">
        <v>0.20833333333333334</v>
      </c>
      <c r="AI17" s="153">
        <v>0</v>
      </c>
      <c r="AJ17" s="153">
        <v>0.41944444444444445</v>
      </c>
      <c r="AK17" s="153">
        <v>0.6208333333333333</v>
      </c>
      <c r="AL17" s="154">
        <v>0.2013889</v>
      </c>
      <c r="AM17" s="155">
        <v>0</v>
      </c>
      <c r="AN17" s="155">
        <v>0</v>
      </c>
      <c r="AO17" s="155">
        <v>0</v>
      </c>
      <c r="AP17" s="156">
        <v>0</v>
      </c>
      <c r="AQ17" s="44">
        <v>0</v>
      </c>
      <c r="AR17" s="151">
        <v>78</v>
      </c>
      <c r="AS17" s="157">
        <v>0</v>
      </c>
      <c r="AT17" s="158">
        <v>0</v>
      </c>
      <c r="AU17" s="159">
        <v>0</v>
      </c>
      <c r="AV17" s="158">
        <v>1</v>
      </c>
      <c r="AW17" s="159">
        <v>15</v>
      </c>
      <c r="AX17" s="98"/>
      <c r="AY17" s="147">
        <v>100</v>
      </c>
      <c r="AZ17" s="45"/>
      <c r="BA17" s="45"/>
    </row>
    <row r="18" spans="34:38" ht="15" customHeight="1">
      <c r="AH18" s="127"/>
      <c r="AI18" s="126"/>
      <c r="AJ18" s="128"/>
      <c r="AK18" s="126"/>
      <c r="AL18" s="136"/>
    </row>
    <row r="19" spans="34:38" ht="15" customHeight="1">
      <c r="AH19" s="127"/>
      <c r="AI19" s="126"/>
      <c r="AJ19" s="128"/>
      <c r="AK19" s="126"/>
      <c r="AL19" s="136"/>
    </row>
    <row r="20" spans="34:38" ht="15" customHeight="1">
      <c r="AH20" s="127"/>
      <c r="AI20" s="126"/>
      <c r="AJ20" s="128"/>
      <c r="AK20" s="126"/>
      <c r="AL20" s="136"/>
    </row>
    <row r="21" spans="34:38" ht="15" customHeight="1">
      <c r="AH21" s="127"/>
      <c r="AI21" s="126"/>
      <c r="AJ21" s="128"/>
      <c r="AK21" s="126"/>
      <c r="AL21" s="136"/>
    </row>
    <row r="22" spans="34:38" ht="15" customHeight="1">
      <c r="AH22" s="127"/>
      <c r="AI22" s="126"/>
      <c r="AJ22" s="128"/>
      <c r="AK22" s="126"/>
      <c r="AL22" s="136"/>
    </row>
    <row r="23" spans="34:38" ht="15" customHeight="1">
      <c r="AH23" s="127"/>
      <c r="AI23" s="126"/>
      <c r="AJ23" s="128"/>
      <c r="AK23" s="126"/>
      <c r="AL23" s="136"/>
    </row>
    <row r="24" spans="34:38" ht="15" customHeight="1">
      <c r="AH24" s="127"/>
      <c r="AI24" s="126"/>
      <c r="AJ24" s="128"/>
      <c r="AK24" s="126"/>
      <c r="AL24" s="136"/>
    </row>
    <row r="25" spans="34:38" ht="15" customHeight="1">
      <c r="AH25" s="127"/>
      <c r="AI25" s="126"/>
      <c r="AJ25" s="128"/>
      <c r="AK25" s="126"/>
      <c r="AL25" s="136"/>
    </row>
    <row r="26" spans="34:38" ht="15" customHeight="1">
      <c r="AH26" s="127"/>
      <c r="AI26" s="126"/>
      <c r="AJ26" s="128"/>
      <c r="AK26" s="126"/>
      <c r="AL26" s="136"/>
    </row>
    <row r="27" spans="34:38" ht="15" customHeight="1">
      <c r="AH27" s="127"/>
      <c r="AI27" s="126"/>
      <c r="AJ27" s="128"/>
      <c r="AK27" s="126"/>
      <c r="AL27" s="136"/>
    </row>
    <row r="28" spans="34:38" ht="15" customHeight="1">
      <c r="AH28" s="127"/>
      <c r="AI28" s="126"/>
      <c r="AJ28" s="128"/>
      <c r="AK28" s="126"/>
      <c r="AL28" s="136"/>
    </row>
    <row r="29" spans="34:38" ht="15" customHeight="1">
      <c r="AH29" s="127"/>
      <c r="AI29" s="126"/>
      <c r="AJ29" s="128"/>
      <c r="AK29" s="126"/>
      <c r="AL29" s="136"/>
    </row>
    <row r="30" spans="34:38" ht="15" customHeight="1">
      <c r="AH30" s="127"/>
      <c r="AI30" s="126"/>
      <c r="AJ30" s="128"/>
      <c r="AK30" s="126"/>
      <c r="AL30" s="136"/>
    </row>
    <row r="31" spans="34:38" ht="15" customHeight="1">
      <c r="AH31" s="127"/>
      <c r="AI31" s="126"/>
      <c r="AJ31" s="128"/>
      <c r="AK31" s="126"/>
      <c r="AL31" s="136"/>
    </row>
    <row r="32" spans="34:38" ht="15" customHeight="1">
      <c r="AH32" s="127"/>
      <c r="AI32" s="126"/>
      <c r="AJ32" s="128"/>
      <c r="AK32" s="126"/>
      <c r="AL32" s="136"/>
    </row>
    <row r="33" spans="34:38" ht="15" customHeight="1">
      <c r="AH33" s="127"/>
      <c r="AI33" s="126"/>
      <c r="AJ33" s="128"/>
      <c r="AK33" s="126"/>
      <c r="AL33" s="136"/>
    </row>
    <row r="34" spans="34:38" ht="15" customHeight="1">
      <c r="AH34" s="127"/>
      <c r="AI34" s="126"/>
      <c r="AJ34" s="128"/>
      <c r="AK34" s="126"/>
      <c r="AL34" s="136"/>
    </row>
    <row r="35" spans="34:38" ht="15" customHeight="1">
      <c r="AH35" s="127"/>
      <c r="AI35" s="126"/>
      <c r="AJ35" s="128"/>
      <c r="AK35" s="126"/>
      <c r="AL35" s="136"/>
    </row>
    <row r="36" spans="34:38" ht="15" customHeight="1">
      <c r="AH36" s="127"/>
      <c r="AI36" s="126"/>
      <c r="AJ36" s="128"/>
      <c r="AK36" s="126"/>
      <c r="AL36" s="136"/>
    </row>
    <row r="37" spans="34:38" ht="15" customHeight="1">
      <c r="AH37" s="127"/>
      <c r="AI37" s="126"/>
      <c r="AJ37" s="128"/>
      <c r="AK37" s="126"/>
      <c r="AL37" s="136"/>
    </row>
    <row r="38" spans="34:38" ht="15" customHeight="1">
      <c r="AH38" s="127"/>
      <c r="AI38" s="126"/>
      <c r="AJ38" s="128"/>
      <c r="AK38" s="126"/>
      <c r="AL38" s="136"/>
    </row>
    <row r="39" spans="34:38" ht="15" customHeight="1">
      <c r="AH39" s="127"/>
      <c r="AI39" s="126"/>
      <c r="AJ39" s="128"/>
      <c r="AK39" s="126"/>
      <c r="AL39" s="136"/>
    </row>
    <row r="40" spans="34:38" ht="15" customHeight="1">
      <c r="AH40" s="127"/>
      <c r="AI40" s="126"/>
      <c r="AJ40" s="128"/>
      <c r="AK40" s="126"/>
      <c r="AL40" s="136"/>
    </row>
    <row r="41" spans="34:38" ht="15" customHeight="1">
      <c r="AH41" s="127"/>
      <c r="AI41" s="126"/>
      <c r="AJ41" s="128"/>
      <c r="AK41" s="126"/>
      <c r="AL41" s="136"/>
    </row>
    <row r="42" spans="34:38" ht="15" customHeight="1">
      <c r="AH42" s="127"/>
      <c r="AI42" s="126"/>
      <c r="AJ42" s="128"/>
      <c r="AK42" s="126"/>
      <c r="AL42" s="136"/>
    </row>
    <row r="43" spans="34:38" ht="15" customHeight="1">
      <c r="AH43" s="127"/>
      <c r="AI43" s="126"/>
      <c r="AJ43" s="128"/>
      <c r="AK43" s="126"/>
      <c r="AL43" s="136"/>
    </row>
    <row r="44" spans="34:38" ht="15" customHeight="1">
      <c r="AH44" s="127"/>
      <c r="AI44" s="126"/>
      <c r="AJ44" s="128"/>
      <c r="AK44" s="126"/>
      <c r="AL44" s="136"/>
    </row>
    <row r="45" spans="34:38" ht="15" customHeight="1">
      <c r="AH45" s="127"/>
      <c r="AI45" s="126"/>
      <c r="AJ45" s="128"/>
      <c r="AK45" s="126"/>
      <c r="AL45" s="136"/>
    </row>
    <row r="46" spans="34:38" ht="15" customHeight="1">
      <c r="AH46" s="127"/>
      <c r="AI46" s="126"/>
      <c r="AJ46" s="128"/>
      <c r="AK46" s="126"/>
      <c r="AL46" s="136"/>
    </row>
    <row r="47" spans="34:37" ht="15" customHeight="1">
      <c r="AH47" s="127"/>
      <c r="AI47" s="126"/>
      <c r="AJ47" s="128"/>
      <c r="AK47" s="126"/>
    </row>
    <row r="48" spans="34:37" ht="15" customHeight="1">
      <c r="AH48" s="127"/>
      <c r="AI48" s="126"/>
      <c r="AJ48" s="128"/>
      <c r="AK48" s="126"/>
    </row>
    <row r="49" spans="34:37" ht="15" customHeight="1">
      <c r="AH49" s="127"/>
      <c r="AI49" s="126"/>
      <c r="AJ49" s="128"/>
      <c r="AK49" s="126"/>
    </row>
    <row r="50" spans="34:37" ht="15" customHeight="1">
      <c r="AH50" s="127"/>
      <c r="AI50" s="126"/>
      <c r="AJ50" s="128"/>
      <c r="AK50" s="126"/>
    </row>
    <row r="51" spans="34:37" ht="15" customHeight="1">
      <c r="AH51" s="127"/>
      <c r="AI51" s="126"/>
      <c r="AJ51" s="128"/>
      <c r="AK51" s="126"/>
    </row>
    <row r="52" spans="34:37" ht="15" customHeight="1">
      <c r="AH52" s="127"/>
      <c r="AI52" s="126"/>
      <c r="AJ52" s="128"/>
      <c r="AK52" s="126"/>
    </row>
    <row r="53" spans="34:37" ht="15" customHeight="1">
      <c r="AH53" s="127"/>
      <c r="AI53" s="126"/>
      <c r="AJ53" s="128"/>
      <c r="AK53" s="126"/>
    </row>
    <row r="54" spans="34:37" ht="15" customHeight="1">
      <c r="AH54" s="127"/>
      <c r="AI54" s="126"/>
      <c r="AJ54" s="128"/>
      <c r="AK54" s="126"/>
    </row>
    <row r="55" spans="34:37" ht="15" customHeight="1">
      <c r="AH55" s="127"/>
      <c r="AI55" s="126"/>
      <c r="AJ55" s="128"/>
      <c r="AK55" s="126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/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B311"/>
  <sheetViews>
    <sheetView showGridLines="0" showRowColHeaders="0" zoomScalePageLayoutView="0" workbookViewId="0" topLeftCell="A1">
      <pane xSplit="7" topLeftCell="H1" activePane="topRight" state="frozen"/>
      <selection pane="topLeft" activeCell="C1" sqref="C1"/>
      <selection pane="topRight" activeCell="C1" sqref="C1"/>
    </sheetView>
  </sheetViews>
  <sheetFormatPr defaultColWidth="9.00390625" defaultRowHeight="13.5"/>
  <cols>
    <col min="1" max="1" width="4.75390625" style="0" hidden="1" customWidth="1"/>
    <col min="2" max="2" width="1.37890625" style="0" hidden="1" customWidth="1"/>
    <col min="3" max="3" width="4.25390625" style="47" customWidth="1"/>
    <col min="4" max="4" width="12.25390625" style="0" customWidth="1"/>
    <col min="6" max="6" width="16.00390625" style="0" customWidth="1"/>
    <col min="7" max="7" width="12.375" style="0" customWidth="1"/>
    <col min="8" max="8" width="11.625" style="0" customWidth="1"/>
    <col min="9" max="9" width="6.875" style="0" customWidth="1"/>
    <col min="10" max="10" width="12.625" style="0" customWidth="1"/>
    <col min="11" max="11" width="7.625" style="0" customWidth="1"/>
    <col min="12" max="20" width="3.25390625" style="47" customWidth="1"/>
    <col min="21" max="21" width="4.75390625" style="47" customWidth="1"/>
    <col min="22" max="22" width="5.25390625" style="0" customWidth="1"/>
    <col min="23" max="31" width="3.25390625" style="47" customWidth="1"/>
    <col min="32" max="32" width="4.75390625" style="47" customWidth="1"/>
    <col min="33" max="33" width="4.75390625" style="0" customWidth="1"/>
    <col min="34" max="34" width="7.75390625" style="0" customWidth="1"/>
    <col min="35" max="35" width="7.75390625" style="48" customWidth="1"/>
    <col min="36" max="36" width="7.75390625" style="46" customWidth="1"/>
    <col min="37" max="37" width="7.75390625" style="107" customWidth="1"/>
    <col min="38" max="38" width="7.75390625" style="46" customWidth="1"/>
    <col min="39" max="39" width="11.375" style="15" customWidth="1"/>
    <col min="40" max="41" width="4.125" style="15" customWidth="1"/>
    <col min="42" max="42" width="3.875" style="15" customWidth="1"/>
    <col min="43" max="43" width="3.875" style="0" customWidth="1"/>
    <col min="44" max="44" width="8.375" style="47" customWidth="1"/>
    <col min="45" max="45" width="5.00390625" style="41" customWidth="1"/>
    <col min="46" max="49" width="3.625" style="41" customWidth="1"/>
    <col min="50" max="50" width="3.625" style="0" customWidth="1"/>
    <col min="51" max="51" width="14.125" style="0" bestFit="1" customWidth="1"/>
  </cols>
  <sheetData>
    <row r="1" spans="1:16" s="132" customFormat="1" ht="42.75" customHeight="1">
      <c r="A1" s="129"/>
      <c r="B1" s="130"/>
      <c r="C1" s="131" t="s">
        <v>666</v>
      </c>
      <c r="E1" s="133"/>
      <c r="F1" s="134"/>
      <c r="G1" s="131"/>
      <c r="H1" s="131"/>
      <c r="I1" s="131"/>
      <c r="J1" s="134"/>
      <c r="K1" s="134"/>
      <c r="M1" s="135"/>
      <c r="N1" s="135"/>
      <c r="O1" s="135"/>
      <c r="P1" s="135"/>
    </row>
    <row r="2" spans="1:16" s="1" customFormat="1" ht="18.75" customHeight="1">
      <c r="A2" s="96"/>
      <c r="B2" s="102"/>
      <c r="C2" s="85" t="s">
        <v>182</v>
      </c>
      <c r="D2" s="86"/>
      <c r="E2" s="87"/>
      <c r="F2" s="85"/>
      <c r="G2" s="87"/>
      <c r="H2" s="86"/>
      <c r="I2" s="86"/>
      <c r="J2" s="86"/>
      <c r="K2" s="85"/>
      <c r="L2" s="85"/>
      <c r="M2" s="88"/>
      <c r="N2" s="21"/>
      <c r="O2" s="16"/>
      <c r="P2" s="16"/>
    </row>
    <row r="3" spans="3:49" s="2" customFormat="1" ht="12">
      <c r="C3" s="57"/>
      <c r="L3" s="57"/>
      <c r="M3" s="57"/>
      <c r="N3" s="57"/>
      <c r="O3" s="57"/>
      <c r="P3" s="57"/>
      <c r="Q3" s="57"/>
      <c r="R3" s="57"/>
      <c r="S3" s="57"/>
      <c r="T3" s="57"/>
      <c r="U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I3" s="57"/>
      <c r="AJ3" s="106"/>
      <c r="AK3" s="106"/>
      <c r="AL3" s="106"/>
      <c r="AM3" s="27"/>
      <c r="AN3" s="27"/>
      <c r="AO3" s="27"/>
      <c r="AP3" s="27"/>
      <c r="AR3" s="57"/>
      <c r="AS3" s="31"/>
      <c r="AT3" s="31"/>
      <c r="AU3" s="31"/>
      <c r="AV3" s="31"/>
      <c r="AW3" s="31"/>
    </row>
    <row r="4" spans="3:49" s="1" customFormat="1" ht="13.5">
      <c r="C4" s="48" t="s">
        <v>78</v>
      </c>
      <c r="F4" s="18"/>
      <c r="G4" s="37"/>
      <c r="H4" s="18"/>
      <c r="I4" s="16"/>
      <c r="J4" s="18"/>
      <c r="K4" s="16"/>
      <c r="L4" s="48"/>
      <c r="M4" s="48"/>
      <c r="N4" s="48"/>
      <c r="O4" s="48"/>
      <c r="P4" s="48"/>
      <c r="Q4" s="48"/>
      <c r="R4" s="48"/>
      <c r="S4" s="48"/>
      <c r="T4" s="48"/>
      <c r="U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I4" s="48"/>
      <c r="AJ4" s="107"/>
      <c r="AK4" s="107"/>
      <c r="AL4" s="107"/>
      <c r="AM4" s="16"/>
      <c r="AN4" s="16"/>
      <c r="AO4" s="16"/>
      <c r="AP4" s="16"/>
      <c r="AQ4" s="19"/>
      <c r="AR4" s="111"/>
      <c r="AS4" s="40"/>
      <c r="AT4" s="40"/>
      <c r="AU4" s="41"/>
      <c r="AV4" s="41"/>
      <c r="AW4" s="41"/>
    </row>
    <row r="5" spans="1:50" s="2" customFormat="1" ht="12">
      <c r="A5" s="99"/>
      <c r="C5" s="104"/>
      <c r="D5" s="104"/>
      <c r="E5" s="3" t="s">
        <v>33</v>
      </c>
      <c r="F5" s="3"/>
      <c r="G5" s="29"/>
      <c r="H5" s="25"/>
      <c r="I5" s="23"/>
      <c r="J5" s="28"/>
      <c r="K5" s="23"/>
      <c r="L5" s="201" t="s">
        <v>34</v>
      </c>
      <c r="M5" s="202"/>
      <c r="N5" s="202"/>
      <c r="O5" s="202"/>
      <c r="P5" s="202"/>
      <c r="Q5" s="202"/>
      <c r="R5" s="202"/>
      <c r="S5" s="202"/>
      <c r="T5" s="202"/>
      <c r="U5" s="202"/>
      <c r="V5" s="61" t="s">
        <v>6</v>
      </c>
      <c r="W5" s="201" t="s">
        <v>35</v>
      </c>
      <c r="X5" s="202"/>
      <c r="Y5" s="202"/>
      <c r="Z5" s="202"/>
      <c r="AA5" s="202"/>
      <c r="AB5" s="202"/>
      <c r="AC5" s="202"/>
      <c r="AD5" s="202"/>
      <c r="AE5" s="202"/>
      <c r="AF5" s="202"/>
      <c r="AG5" s="61" t="s">
        <v>7</v>
      </c>
      <c r="AH5" s="3" t="s">
        <v>8</v>
      </c>
      <c r="AI5" s="7" t="s">
        <v>9</v>
      </c>
      <c r="AJ5" s="58"/>
      <c r="AK5" s="108"/>
      <c r="AL5" s="108"/>
      <c r="AM5" s="108"/>
      <c r="AN5" s="66"/>
      <c r="AO5" s="65" t="s">
        <v>115</v>
      </c>
      <c r="AP5" s="66"/>
      <c r="AQ5" s="67" t="s">
        <v>10</v>
      </c>
      <c r="AR5" s="124"/>
      <c r="AS5" s="112" t="s">
        <v>11</v>
      </c>
      <c r="AT5" s="70"/>
      <c r="AU5" s="71"/>
      <c r="AV5" s="72"/>
      <c r="AW5" s="71"/>
      <c r="AX5" s="72"/>
    </row>
    <row r="6" spans="1:50" s="2" customFormat="1" ht="12">
      <c r="A6" s="100" t="s">
        <v>4</v>
      </c>
      <c r="C6" s="105" t="s">
        <v>26</v>
      </c>
      <c r="D6" s="105" t="s">
        <v>23</v>
      </c>
      <c r="E6" s="4" t="s">
        <v>36</v>
      </c>
      <c r="F6" s="4" t="s">
        <v>27</v>
      </c>
      <c r="G6" s="30" t="s">
        <v>28</v>
      </c>
      <c r="H6" s="26" t="s">
        <v>29</v>
      </c>
      <c r="I6" s="24" t="s">
        <v>25</v>
      </c>
      <c r="J6" s="10" t="s">
        <v>30</v>
      </c>
      <c r="K6" s="24" t="s">
        <v>31</v>
      </c>
      <c r="L6" s="60">
        <v>1</v>
      </c>
      <c r="M6" s="60">
        <v>2</v>
      </c>
      <c r="N6" s="60">
        <v>3</v>
      </c>
      <c r="O6" s="60">
        <v>4</v>
      </c>
      <c r="P6" s="60">
        <v>5</v>
      </c>
      <c r="Q6" s="60">
        <v>6</v>
      </c>
      <c r="R6" s="60">
        <v>7</v>
      </c>
      <c r="S6" s="60">
        <v>8</v>
      </c>
      <c r="T6" s="60">
        <v>9</v>
      </c>
      <c r="U6" s="60">
        <v>10</v>
      </c>
      <c r="V6" s="60" t="s">
        <v>12</v>
      </c>
      <c r="W6" s="60">
        <v>1</v>
      </c>
      <c r="X6" s="60">
        <v>2</v>
      </c>
      <c r="Y6" s="60">
        <v>3</v>
      </c>
      <c r="Z6" s="60">
        <v>4</v>
      </c>
      <c r="AA6" s="59">
        <v>5</v>
      </c>
      <c r="AB6" s="60">
        <v>6</v>
      </c>
      <c r="AC6" s="60">
        <v>7</v>
      </c>
      <c r="AD6" s="60">
        <v>8</v>
      </c>
      <c r="AE6" s="60">
        <v>9</v>
      </c>
      <c r="AF6" s="60">
        <v>10</v>
      </c>
      <c r="AG6" s="60" t="s">
        <v>12</v>
      </c>
      <c r="AH6" s="8" t="s">
        <v>13</v>
      </c>
      <c r="AI6" s="8" t="s">
        <v>14</v>
      </c>
      <c r="AJ6" s="109" t="s">
        <v>15</v>
      </c>
      <c r="AK6" s="110" t="s">
        <v>37</v>
      </c>
      <c r="AL6" s="60" t="s">
        <v>16</v>
      </c>
      <c r="AM6" s="60" t="s">
        <v>17</v>
      </c>
      <c r="AN6" s="123" t="s">
        <v>18</v>
      </c>
      <c r="AO6" s="68" t="s">
        <v>19</v>
      </c>
      <c r="AP6" s="68" t="s">
        <v>20</v>
      </c>
      <c r="AQ6" s="68" t="s">
        <v>21</v>
      </c>
      <c r="AR6" s="123" t="s">
        <v>24</v>
      </c>
      <c r="AS6" s="109" t="s">
        <v>22</v>
      </c>
      <c r="AT6" s="73" t="s">
        <v>57</v>
      </c>
      <c r="AU6" s="74">
        <v>1</v>
      </c>
      <c r="AV6" s="73">
        <v>2</v>
      </c>
      <c r="AW6" s="74">
        <v>3</v>
      </c>
      <c r="AX6" s="73">
        <v>5</v>
      </c>
    </row>
    <row r="7" spans="1:54" s="19" customFormat="1" ht="15" customHeight="1">
      <c r="A7" s="97"/>
      <c r="B7" s="12"/>
      <c r="C7" s="97">
        <v>1</v>
      </c>
      <c r="D7" s="188" t="s">
        <v>184</v>
      </c>
      <c r="E7" s="150">
        <v>52</v>
      </c>
      <c r="F7" s="150" t="s">
        <v>428</v>
      </c>
      <c r="G7" s="150" t="s">
        <v>429</v>
      </c>
      <c r="H7" s="150" t="s">
        <v>438</v>
      </c>
      <c r="I7" s="150">
        <v>1981</v>
      </c>
      <c r="J7" s="150" t="s">
        <v>430</v>
      </c>
      <c r="K7" s="150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5</v>
      </c>
      <c r="V7" s="121">
        <v>5</v>
      </c>
      <c r="W7" s="97">
        <v>0</v>
      </c>
      <c r="X7" s="97">
        <v>0</v>
      </c>
      <c r="Y7" s="97">
        <v>0</v>
      </c>
      <c r="Z7" s="97">
        <v>0</v>
      </c>
      <c r="AA7" s="97">
        <v>0</v>
      </c>
      <c r="AB7" s="97">
        <v>0</v>
      </c>
      <c r="AC7" s="97">
        <v>0</v>
      </c>
      <c r="AD7" s="97">
        <v>0</v>
      </c>
      <c r="AE7" s="97">
        <v>0</v>
      </c>
      <c r="AF7" s="97">
        <v>0</v>
      </c>
      <c r="AG7" s="121">
        <v>0</v>
      </c>
      <c r="AH7" s="189">
        <v>5</v>
      </c>
      <c r="AI7" s="189">
        <v>0.270833333333333</v>
      </c>
      <c r="AJ7" s="137">
        <v>0.0208333333333333</v>
      </c>
      <c r="AK7" s="137">
        <v>0.3986111111111111</v>
      </c>
      <c r="AL7" s="137">
        <v>0.5986111111111111</v>
      </c>
      <c r="AM7" s="190">
        <v>0.1791667</v>
      </c>
      <c r="AN7" s="155">
        <v>0</v>
      </c>
      <c r="AO7" s="155">
        <v>0</v>
      </c>
      <c r="AP7" s="155">
        <v>0</v>
      </c>
      <c r="AQ7" s="156">
        <v>0</v>
      </c>
      <c r="AR7" s="44">
        <v>0</v>
      </c>
      <c r="AS7" s="182">
        <v>5</v>
      </c>
      <c r="AT7" s="191">
        <v>19</v>
      </c>
      <c r="AU7" s="192">
        <v>0</v>
      </c>
      <c r="AV7" s="193">
        <v>0</v>
      </c>
      <c r="AW7" s="192">
        <v>0</v>
      </c>
      <c r="AX7" s="192">
        <v>1</v>
      </c>
      <c r="AY7" s="147">
        <v>1900000000000</v>
      </c>
      <c r="AZ7" s="45"/>
      <c r="BA7" s="45"/>
      <c r="BB7" s="45"/>
    </row>
    <row r="8" spans="1:54" s="19" customFormat="1" ht="15" customHeight="1">
      <c r="A8" s="97"/>
      <c r="B8" s="12"/>
      <c r="C8" s="97">
        <v>2</v>
      </c>
      <c r="D8" s="188" t="s">
        <v>184</v>
      </c>
      <c r="E8" s="150">
        <v>67</v>
      </c>
      <c r="F8" s="150" t="s">
        <v>434</v>
      </c>
      <c r="G8" s="150" t="s">
        <v>435</v>
      </c>
      <c r="H8" s="150" t="s">
        <v>438</v>
      </c>
      <c r="I8" s="150">
        <v>1987</v>
      </c>
      <c r="J8" s="150" t="s">
        <v>436</v>
      </c>
      <c r="K8" s="150"/>
      <c r="L8" s="97">
        <v>0</v>
      </c>
      <c r="M8" s="97">
        <v>0</v>
      </c>
      <c r="N8" s="97">
        <v>0</v>
      </c>
      <c r="O8" s="97">
        <v>0</v>
      </c>
      <c r="P8" s="97">
        <v>1</v>
      </c>
      <c r="Q8" s="97">
        <v>0</v>
      </c>
      <c r="R8" s="97">
        <v>0</v>
      </c>
      <c r="S8" s="97">
        <v>0</v>
      </c>
      <c r="T8" s="97">
        <v>0</v>
      </c>
      <c r="U8" s="97">
        <v>5</v>
      </c>
      <c r="V8" s="121">
        <v>6</v>
      </c>
      <c r="W8" s="97">
        <v>0</v>
      </c>
      <c r="X8" s="97">
        <v>0</v>
      </c>
      <c r="Y8" s="97">
        <v>0</v>
      </c>
      <c r="Z8" s="97">
        <v>0</v>
      </c>
      <c r="AA8" s="97">
        <v>0</v>
      </c>
      <c r="AB8" s="97">
        <v>0</v>
      </c>
      <c r="AC8" s="97">
        <v>0</v>
      </c>
      <c r="AD8" s="97">
        <v>0</v>
      </c>
      <c r="AE8" s="97">
        <v>0</v>
      </c>
      <c r="AF8" s="97">
        <v>1</v>
      </c>
      <c r="AG8" s="121">
        <v>1</v>
      </c>
      <c r="AH8" s="189">
        <v>7</v>
      </c>
      <c r="AI8" s="189">
        <v>0.270833333333333</v>
      </c>
      <c r="AJ8" s="137">
        <v>0.0208333333333333</v>
      </c>
      <c r="AK8" s="137">
        <v>0.37777777777777777</v>
      </c>
      <c r="AL8" s="137">
        <v>0.6097222222222222</v>
      </c>
      <c r="AM8" s="190">
        <v>0.2111111</v>
      </c>
      <c r="AN8" s="155">
        <v>0</v>
      </c>
      <c r="AO8" s="155">
        <v>0</v>
      </c>
      <c r="AP8" s="155">
        <v>0</v>
      </c>
      <c r="AQ8" s="156">
        <v>0</v>
      </c>
      <c r="AR8" s="44">
        <v>0</v>
      </c>
      <c r="AS8" s="182">
        <v>7</v>
      </c>
      <c r="AT8" s="191">
        <v>17</v>
      </c>
      <c r="AU8" s="192">
        <v>2</v>
      </c>
      <c r="AV8" s="193">
        <v>0</v>
      </c>
      <c r="AW8" s="192">
        <v>0</v>
      </c>
      <c r="AX8" s="192">
        <v>1</v>
      </c>
      <c r="AY8" s="147">
        <v>1700200000000</v>
      </c>
      <c r="AZ8" s="45"/>
      <c r="BA8" s="45"/>
      <c r="BB8" s="45"/>
    </row>
    <row r="9" spans="1:54" s="19" customFormat="1" ht="15" customHeight="1">
      <c r="A9" s="97"/>
      <c r="B9" s="12"/>
      <c r="C9" s="97">
        <v>3</v>
      </c>
      <c r="D9" s="188" t="s">
        <v>5</v>
      </c>
      <c r="E9" s="150">
        <v>92</v>
      </c>
      <c r="F9" s="150" t="s">
        <v>542</v>
      </c>
      <c r="G9" s="150" t="s">
        <v>543</v>
      </c>
      <c r="H9" s="150" t="s">
        <v>494</v>
      </c>
      <c r="I9" s="150">
        <v>1991</v>
      </c>
      <c r="J9" s="150" t="s">
        <v>544</v>
      </c>
      <c r="K9" s="150"/>
      <c r="L9" s="97">
        <v>0</v>
      </c>
      <c r="M9" s="97">
        <v>0</v>
      </c>
      <c r="N9" s="97">
        <v>0</v>
      </c>
      <c r="O9" s="97">
        <v>1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5</v>
      </c>
      <c r="V9" s="121">
        <v>6</v>
      </c>
      <c r="W9" s="97">
        <v>0</v>
      </c>
      <c r="X9" s="97">
        <v>0</v>
      </c>
      <c r="Y9" s="97">
        <v>0</v>
      </c>
      <c r="Z9" s="97">
        <v>0</v>
      </c>
      <c r="AA9" s="97">
        <v>0</v>
      </c>
      <c r="AB9" s="97">
        <v>1</v>
      </c>
      <c r="AC9" s="97">
        <v>0</v>
      </c>
      <c r="AD9" s="97">
        <v>0</v>
      </c>
      <c r="AE9" s="97">
        <v>0</v>
      </c>
      <c r="AF9" s="97">
        <v>0</v>
      </c>
      <c r="AG9" s="121">
        <v>1</v>
      </c>
      <c r="AH9" s="189">
        <v>7</v>
      </c>
      <c r="AI9" s="189">
        <v>0.270833333333333</v>
      </c>
      <c r="AJ9" s="137">
        <v>0</v>
      </c>
      <c r="AK9" s="137">
        <v>0.470833333333333</v>
      </c>
      <c r="AL9" s="137">
        <v>0.7215277777777778</v>
      </c>
      <c r="AM9" s="190">
        <v>0.2506944</v>
      </c>
      <c r="AN9" s="155">
        <v>0</v>
      </c>
      <c r="AO9" s="155">
        <v>0</v>
      </c>
      <c r="AP9" s="155">
        <v>0</v>
      </c>
      <c r="AQ9" s="156">
        <v>0</v>
      </c>
      <c r="AR9" s="44">
        <v>0</v>
      </c>
      <c r="AS9" s="182">
        <v>7</v>
      </c>
      <c r="AT9" s="191">
        <v>17</v>
      </c>
      <c r="AU9" s="192">
        <v>2</v>
      </c>
      <c r="AV9" s="193">
        <v>0</v>
      </c>
      <c r="AW9" s="192">
        <v>0</v>
      </c>
      <c r="AX9" s="192">
        <v>1</v>
      </c>
      <c r="AY9" s="147">
        <v>1700200000000</v>
      </c>
      <c r="AZ9" s="45"/>
      <c r="BA9" s="45"/>
      <c r="BB9" s="45"/>
    </row>
    <row r="10" spans="1:54" s="19" customFormat="1" ht="15" customHeight="1">
      <c r="A10" s="97"/>
      <c r="B10" s="12"/>
      <c r="C10" s="97">
        <v>4</v>
      </c>
      <c r="D10" s="188" t="s">
        <v>5</v>
      </c>
      <c r="E10" s="150">
        <v>91</v>
      </c>
      <c r="F10" s="150" t="s">
        <v>253</v>
      </c>
      <c r="G10" s="150" t="s">
        <v>254</v>
      </c>
      <c r="H10" s="150" t="s">
        <v>228</v>
      </c>
      <c r="I10" s="150">
        <v>1991</v>
      </c>
      <c r="J10" s="150" t="s">
        <v>255</v>
      </c>
      <c r="K10" s="150" t="s">
        <v>193</v>
      </c>
      <c r="L10" s="97">
        <v>0</v>
      </c>
      <c r="M10" s="97">
        <v>0</v>
      </c>
      <c r="N10" s="97">
        <v>1</v>
      </c>
      <c r="O10" s="97">
        <v>0</v>
      </c>
      <c r="P10" s="97">
        <v>0</v>
      </c>
      <c r="Q10" s="97">
        <v>1</v>
      </c>
      <c r="R10" s="97">
        <v>0</v>
      </c>
      <c r="S10" s="97">
        <v>1</v>
      </c>
      <c r="T10" s="97">
        <v>0</v>
      </c>
      <c r="U10" s="97">
        <v>5</v>
      </c>
      <c r="V10" s="121">
        <v>8</v>
      </c>
      <c r="W10" s="97">
        <v>0</v>
      </c>
      <c r="X10" s="97">
        <v>0</v>
      </c>
      <c r="Y10" s="97">
        <v>1</v>
      </c>
      <c r="Z10" s="97">
        <v>0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121">
        <v>1</v>
      </c>
      <c r="AH10" s="189">
        <v>9</v>
      </c>
      <c r="AI10" s="189">
        <v>0.270833333333333</v>
      </c>
      <c r="AJ10" s="137">
        <v>0</v>
      </c>
      <c r="AK10" s="137">
        <v>0.465277777777778</v>
      </c>
      <c r="AL10" s="137">
        <v>0.7166666666666667</v>
      </c>
      <c r="AM10" s="190">
        <v>0.2513889</v>
      </c>
      <c r="AN10" s="155">
        <v>0</v>
      </c>
      <c r="AO10" s="155">
        <v>0</v>
      </c>
      <c r="AP10" s="155">
        <v>0</v>
      </c>
      <c r="AQ10" s="156">
        <v>0</v>
      </c>
      <c r="AR10" s="44">
        <v>0</v>
      </c>
      <c r="AS10" s="182">
        <v>9</v>
      </c>
      <c r="AT10" s="191">
        <v>15</v>
      </c>
      <c r="AU10" s="192">
        <v>4</v>
      </c>
      <c r="AV10" s="193">
        <v>0</v>
      </c>
      <c r="AW10" s="192">
        <v>0</v>
      </c>
      <c r="AX10" s="192">
        <v>1</v>
      </c>
      <c r="AY10" s="147">
        <v>1500400000000</v>
      </c>
      <c r="AZ10" s="45"/>
      <c r="BA10" s="45"/>
      <c r="BB10" s="45"/>
    </row>
    <row r="11" spans="1:54" s="19" customFormat="1" ht="15" customHeight="1">
      <c r="A11" s="97"/>
      <c r="B11" s="12"/>
      <c r="C11" s="97">
        <v>5</v>
      </c>
      <c r="D11" s="188" t="s">
        <v>184</v>
      </c>
      <c r="E11" s="150">
        <v>33</v>
      </c>
      <c r="F11" s="150" t="s">
        <v>516</v>
      </c>
      <c r="G11" s="150" t="s">
        <v>517</v>
      </c>
      <c r="H11" s="150" t="s">
        <v>494</v>
      </c>
      <c r="I11" s="150">
        <v>1989</v>
      </c>
      <c r="J11" s="150" t="s">
        <v>518</v>
      </c>
      <c r="K11" s="150" t="s">
        <v>193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1</v>
      </c>
      <c r="S11" s="97">
        <v>0</v>
      </c>
      <c r="T11" s="97">
        <v>0</v>
      </c>
      <c r="U11" s="97">
        <v>5</v>
      </c>
      <c r="V11" s="121">
        <v>6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5</v>
      </c>
      <c r="AG11" s="121">
        <v>5</v>
      </c>
      <c r="AH11" s="189">
        <v>11</v>
      </c>
      <c r="AI11" s="189">
        <v>0.270833333333333</v>
      </c>
      <c r="AJ11" s="137">
        <v>0.0208333333333333</v>
      </c>
      <c r="AK11" s="137">
        <v>0.37916666666666665</v>
      </c>
      <c r="AL11" s="137">
        <v>0.60625</v>
      </c>
      <c r="AM11" s="190">
        <v>0.20625</v>
      </c>
      <c r="AN11" s="155">
        <v>0</v>
      </c>
      <c r="AO11" s="155">
        <v>0</v>
      </c>
      <c r="AP11" s="155">
        <v>0</v>
      </c>
      <c r="AQ11" s="156">
        <v>0</v>
      </c>
      <c r="AR11" s="44">
        <v>0</v>
      </c>
      <c r="AS11" s="182">
        <v>11</v>
      </c>
      <c r="AT11" s="191">
        <v>17</v>
      </c>
      <c r="AU11" s="192">
        <v>1</v>
      </c>
      <c r="AV11" s="193">
        <v>0</v>
      </c>
      <c r="AW11" s="192">
        <v>0</v>
      </c>
      <c r="AX11" s="192">
        <v>2</v>
      </c>
      <c r="AY11" s="147">
        <v>1700100000000</v>
      </c>
      <c r="AZ11" s="45"/>
      <c r="BA11" s="45"/>
      <c r="BB11" s="45"/>
    </row>
    <row r="12" spans="1:54" s="19" customFormat="1" ht="15" customHeight="1">
      <c r="A12" s="97"/>
      <c r="B12" s="12"/>
      <c r="C12" s="97">
        <v>6</v>
      </c>
      <c r="D12" s="188" t="s">
        <v>184</v>
      </c>
      <c r="E12" s="150">
        <v>51</v>
      </c>
      <c r="F12" s="150" t="s">
        <v>431</v>
      </c>
      <c r="G12" s="150" t="s">
        <v>432</v>
      </c>
      <c r="H12" s="150" t="s">
        <v>438</v>
      </c>
      <c r="I12" s="150">
        <v>1979</v>
      </c>
      <c r="J12" s="150" t="s">
        <v>433</v>
      </c>
      <c r="K12" s="150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5</v>
      </c>
      <c r="V12" s="121">
        <v>5</v>
      </c>
      <c r="W12" s="97">
        <v>0</v>
      </c>
      <c r="X12" s="97">
        <v>0</v>
      </c>
      <c r="Y12" s="97">
        <v>0</v>
      </c>
      <c r="Z12" s="97">
        <v>5</v>
      </c>
      <c r="AA12" s="97">
        <v>0</v>
      </c>
      <c r="AB12" s="97">
        <v>0</v>
      </c>
      <c r="AC12" s="97">
        <v>0</v>
      </c>
      <c r="AD12" s="97">
        <v>0</v>
      </c>
      <c r="AE12" s="97">
        <v>1</v>
      </c>
      <c r="AF12" s="97">
        <v>1</v>
      </c>
      <c r="AG12" s="121">
        <v>7</v>
      </c>
      <c r="AH12" s="189">
        <v>12</v>
      </c>
      <c r="AI12" s="189">
        <v>0.270833333333333</v>
      </c>
      <c r="AJ12" s="137">
        <v>0.0208333333333333</v>
      </c>
      <c r="AK12" s="137">
        <v>0.3819444444444444</v>
      </c>
      <c r="AL12" s="137">
        <v>0.6041666666666666</v>
      </c>
      <c r="AM12" s="190">
        <v>0.2013889</v>
      </c>
      <c r="AN12" s="155">
        <v>0</v>
      </c>
      <c r="AO12" s="155">
        <v>0</v>
      </c>
      <c r="AP12" s="155">
        <v>0</v>
      </c>
      <c r="AQ12" s="156">
        <v>0</v>
      </c>
      <c r="AR12" s="44">
        <v>0</v>
      </c>
      <c r="AS12" s="182">
        <v>12</v>
      </c>
      <c r="AT12" s="191">
        <v>16</v>
      </c>
      <c r="AU12" s="192">
        <v>2</v>
      </c>
      <c r="AV12" s="193">
        <v>0</v>
      </c>
      <c r="AW12" s="192">
        <v>0</v>
      </c>
      <c r="AX12" s="192">
        <v>2</v>
      </c>
      <c r="AY12" s="147">
        <v>1600200000000</v>
      </c>
      <c r="AZ12" s="45"/>
      <c r="BA12" s="45"/>
      <c r="BB12" s="45"/>
    </row>
    <row r="13" spans="1:54" s="19" customFormat="1" ht="15" customHeight="1">
      <c r="A13" s="97"/>
      <c r="B13" s="12"/>
      <c r="C13" s="97">
        <v>7</v>
      </c>
      <c r="D13" s="188" t="s">
        <v>184</v>
      </c>
      <c r="E13" s="150">
        <v>32</v>
      </c>
      <c r="F13" s="150" t="s">
        <v>587</v>
      </c>
      <c r="G13" s="150" t="s">
        <v>588</v>
      </c>
      <c r="H13" s="150" t="s">
        <v>589</v>
      </c>
      <c r="I13" s="150">
        <v>1986</v>
      </c>
      <c r="J13" s="150" t="s">
        <v>590</v>
      </c>
      <c r="K13" s="150"/>
      <c r="L13" s="97">
        <v>0</v>
      </c>
      <c r="M13" s="97">
        <v>0</v>
      </c>
      <c r="N13" s="97">
        <v>0</v>
      </c>
      <c r="O13" s="97">
        <v>0</v>
      </c>
      <c r="P13" s="97">
        <v>1</v>
      </c>
      <c r="Q13" s="97">
        <v>0</v>
      </c>
      <c r="R13" s="97">
        <v>0</v>
      </c>
      <c r="S13" s="97">
        <v>0</v>
      </c>
      <c r="T13" s="97">
        <v>1</v>
      </c>
      <c r="U13" s="97">
        <v>5</v>
      </c>
      <c r="V13" s="121">
        <v>7</v>
      </c>
      <c r="W13" s="97">
        <v>0</v>
      </c>
      <c r="X13" s="97">
        <v>0</v>
      </c>
      <c r="Y13" s="97">
        <v>0</v>
      </c>
      <c r="Z13" s="97">
        <v>1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5</v>
      </c>
      <c r="AG13" s="121">
        <v>6</v>
      </c>
      <c r="AH13" s="189">
        <v>13</v>
      </c>
      <c r="AI13" s="189">
        <v>0.270833333333333</v>
      </c>
      <c r="AJ13" s="137">
        <v>0.0208333333333333</v>
      </c>
      <c r="AK13" s="137">
        <v>0.3958333333333333</v>
      </c>
      <c r="AL13" s="137">
        <v>0.6104166666666667</v>
      </c>
      <c r="AM13" s="190">
        <v>0.19375</v>
      </c>
      <c r="AN13" s="155">
        <v>0</v>
      </c>
      <c r="AO13" s="155">
        <v>0</v>
      </c>
      <c r="AP13" s="155">
        <v>0</v>
      </c>
      <c r="AQ13" s="156">
        <v>0</v>
      </c>
      <c r="AR13" s="44">
        <v>0</v>
      </c>
      <c r="AS13" s="182">
        <v>13</v>
      </c>
      <c r="AT13" s="191">
        <v>15</v>
      </c>
      <c r="AU13" s="192">
        <v>3</v>
      </c>
      <c r="AV13" s="193">
        <v>0</v>
      </c>
      <c r="AW13" s="192">
        <v>0</v>
      </c>
      <c r="AX13" s="192">
        <v>2</v>
      </c>
      <c r="AY13" s="147">
        <v>1500300000000</v>
      </c>
      <c r="AZ13" s="45"/>
      <c r="BA13" s="45"/>
      <c r="BB13" s="45"/>
    </row>
    <row r="14" spans="1:54" s="19" customFormat="1" ht="15" customHeight="1">
      <c r="A14" s="97"/>
      <c r="B14" s="12"/>
      <c r="C14" s="97">
        <v>8</v>
      </c>
      <c r="D14" s="188" t="s">
        <v>184</v>
      </c>
      <c r="E14" s="150">
        <v>31</v>
      </c>
      <c r="F14" s="150" t="s">
        <v>640</v>
      </c>
      <c r="G14" s="150" t="s">
        <v>641</v>
      </c>
      <c r="H14" s="150" t="s">
        <v>642</v>
      </c>
      <c r="I14" s="150">
        <v>1982</v>
      </c>
      <c r="J14" s="150" t="s">
        <v>643</v>
      </c>
      <c r="K14" s="150" t="s">
        <v>193</v>
      </c>
      <c r="L14" s="97">
        <v>1</v>
      </c>
      <c r="M14" s="97">
        <v>0</v>
      </c>
      <c r="N14" s="97">
        <v>0</v>
      </c>
      <c r="O14" s="97">
        <v>0</v>
      </c>
      <c r="P14" s="97">
        <v>0</v>
      </c>
      <c r="Q14" s="97">
        <v>5</v>
      </c>
      <c r="R14" s="97">
        <v>0</v>
      </c>
      <c r="S14" s="97">
        <v>0</v>
      </c>
      <c r="T14" s="97">
        <v>0</v>
      </c>
      <c r="U14" s="97">
        <v>5</v>
      </c>
      <c r="V14" s="121">
        <v>11</v>
      </c>
      <c r="W14" s="97">
        <v>0</v>
      </c>
      <c r="X14" s="97">
        <v>0</v>
      </c>
      <c r="Y14" s="97">
        <v>1</v>
      </c>
      <c r="Z14" s="97">
        <v>0</v>
      </c>
      <c r="AA14" s="97">
        <v>0</v>
      </c>
      <c r="AB14" s="97">
        <v>0</v>
      </c>
      <c r="AC14" s="97">
        <v>0</v>
      </c>
      <c r="AD14" s="97">
        <v>1</v>
      </c>
      <c r="AE14" s="97">
        <v>0</v>
      </c>
      <c r="AF14" s="97">
        <v>2</v>
      </c>
      <c r="AG14" s="121">
        <v>4</v>
      </c>
      <c r="AH14" s="189">
        <v>15</v>
      </c>
      <c r="AI14" s="189">
        <v>0.270833333333333</v>
      </c>
      <c r="AJ14" s="137">
        <v>0.0208333333333333</v>
      </c>
      <c r="AK14" s="137">
        <v>0.41111111111111115</v>
      </c>
      <c r="AL14" s="137">
        <v>0.6375</v>
      </c>
      <c r="AM14" s="190">
        <v>0.2055556</v>
      </c>
      <c r="AN14" s="155">
        <v>0</v>
      </c>
      <c r="AO14" s="155">
        <v>0</v>
      </c>
      <c r="AP14" s="155">
        <v>0</v>
      </c>
      <c r="AQ14" s="156">
        <v>0</v>
      </c>
      <c r="AR14" s="44">
        <v>0</v>
      </c>
      <c r="AS14" s="182">
        <v>15</v>
      </c>
      <c r="AT14" s="191">
        <v>14</v>
      </c>
      <c r="AU14" s="192">
        <v>3</v>
      </c>
      <c r="AV14" s="193">
        <v>1</v>
      </c>
      <c r="AW14" s="192">
        <v>0</v>
      </c>
      <c r="AX14" s="192">
        <v>2</v>
      </c>
      <c r="AY14" s="147">
        <v>1400300100000</v>
      </c>
      <c r="AZ14" s="45"/>
      <c r="BA14" s="45"/>
      <c r="BB14" s="45"/>
    </row>
    <row r="15" spans="1:54" s="19" customFormat="1" ht="15" customHeight="1">
      <c r="A15" s="97"/>
      <c r="B15" s="12"/>
      <c r="C15" s="97">
        <v>9</v>
      </c>
      <c r="D15" s="188" t="s">
        <v>184</v>
      </c>
      <c r="E15" s="150">
        <v>34</v>
      </c>
      <c r="F15" s="150" t="s">
        <v>519</v>
      </c>
      <c r="G15" s="150" t="s">
        <v>511</v>
      </c>
      <c r="H15" s="150" t="s">
        <v>494</v>
      </c>
      <c r="I15" s="150">
        <v>1980</v>
      </c>
      <c r="J15" s="150" t="s">
        <v>520</v>
      </c>
      <c r="K15" s="150" t="s">
        <v>193</v>
      </c>
      <c r="L15" s="97">
        <v>1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5</v>
      </c>
      <c r="V15" s="121">
        <v>6</v>
      </c>
      <c r="W15" s="97">
        <v>0</v>
      </c>
      <c r="X15" s="97">
        <v>0</v>
      </c>
      <c r="Y15" s="97">
        <v>0</v>
      </c>
      <c r="Z15" s="97">
        <v>0</v>
      </c>
      <c r="AA15" s="97">
        <v>1</v>
      </c>
      <c r="AB15" s="97">
        <v>0</v>
      </c>
      <c r="AC15" s="97">
        <v>0</v>
      </c>
      <c r="AD15" s="97">
        <v>5</v>
      </c>
      <c r="AE15" s="97">
        <v>0</v>
      </c>
      <c r="AF15" s="97">
        <v>5</v>
      </c>
      <c r="AG15" s="121">
        <v>11</v>
      </c>
      <c r="AH15" s="189">
        <v>17</v>
      </c>
      <c r="AI15" s="189">
        <v>0.270833333333333</v>
      </c>
      <c r="AJ15" s="137">
        <v>0.0208333333333333</v>
      </c>
      <c r="AK15" s="137">
        <v>0.3763888888888889</v>
      </c>
      <c r="AL15" s="137">
        <v>0.6229166666666667</v>
      </c>
      <c r="AM15" s="190">
        <v>0.2256944</v>
      </c>
      <c r="AN15" s="155">
        <v>0</v>
      </c>
      <c r="AO15" s="155">
        <v>0</v>
      </c>
      <c r="AP15" s="155">
        <v>0</v>
      </c>
      <c r="AQ15" s="156">
        <v>0</v>
      </c>
      <c r="AR15" s="44">
        <v>0</v>
      </c>
      <c r="AS15" s="182">
        <v>17</v>
      </c>
      <c r="AT15" s="191">
        <v>15</v>
      </c>
      <c r="AU15" s="192">
        <v>2</v>
      </c>
      <c r="AV15" s="193">
        <v>0</v>
      </c>
      <c r="AW15" s="192">
        <v>0</v>
      </c>
      <c r="AX15" s="192">
        <v>3</v>
      </c>
      <c r="AY15" s="147">
        <v>1500200000000</v>
      </c>
      <c r="AZ15" s="45"/>
      <c r="BA15" s="45"/>
      <c r="BB15" s="45"/>
    </row>
    <row r="16" spans="1:54" s="19" customFormat="1" ht="15" customHeight="1">
      <c r="A16" s="97"/>
      <c r="B16" s="12"/>
      <c r="C16" s="97">
        <v>10</v>
      </c>
      <c r="D16" s="188" t="s">
        <v>184</v>
      </c>
      <c r="E16" s="150">
        <v>36</v>
      </c>
      <c r="F16" s="150" t="s">
        <v>521</v>
      </c>
      <c r="G16" s="150" t="s">
        <v>522</v>
      </c>
      <c r="H16" s="150" t="s">
        <v>494</v>
      </c>
      <c r="I16" s="150">
        <v>1987</v>
      </c>
      <c r="J16" s="150" t="s">
        <v>523</v>
      </c>
      <c r="K16" s="150" t="s">
        <v>193</v>
      </c>
      <c r="L16" s="97">
        <v>1</v>
      </c>
      <c r="M16" s="97">
        <v>0</v>
      </c>
      <c r="N16" s="97">
        <v>1</v>
      </c>
      <c r="O16" s="97">
        <v>0</v>
      </c>
      <c r="P16" s="97">
        <v>0</v>
      </c>
      <c r="Q16" s="97">
        <v>0</v>
      </c>
      <c r="R16" s="97">
        <v>1</v>
      </c>
      <c r="S16" s="97">
        <v>0</v>
      </c>
      <c r="T16" s="97">
        <v>1</v>
      </c>
      <c r="U16" s="97">
        <v>5</v>
      </c>
      <c r="V16" s="121">
        <v>9</v>
      </c>
      <c r="W16" s="97">
        <v>0</v>
      </c>
      <c r="X16" s="97">
        <v>0</v>
      </c>
      <c r="Y16" s="97">
        <v>0</v>
      </c>
      <c r="Z16" s="97">
        <v>1</v>
      </c>
      <c r="AA16" s="97">
        <v>1</v>
      </c>
      <c r="AB16" s="97">
        <v>0</v>
      </c>
      <c r="AC16" s="97">
        <v>0</v>
      </c>
      <c r="AD16" s="97">
        <v>0</v>
      </c>
      <c r="AE16" s="97">
        <v>1</v>
      </c>
      <c r="AF16" s="97">
        <v>5</v>
      </c>
      <c r="AG16" s="121">
        <v>8</v>
      </c>
      <c r="AH16" s="189">
        <v>17</v>
      </c>
      <c r="AI16" s="189">
        <v>0.270833333333333</v>
      </c>
      <c r="AJ16" s="137">
        <v>0.0208333333333333</v>
      </c>
      <c r="AK16" s="137">
        <v>0.38055555555555554</v>
      </c>
      <c r="AL16" s="137">
        <v>0.6194444444444445</v>
      </c>
      <c r="AM16" s="190">
        <v>0.2180556</v>
      </c>
      <c r="AN16" s="155">
        <v>0</v>
      </c>
      <c r="AO16" s="155">
        <v>0</v>
      </c>
      <c r="AP16" s="155">
        <v>0</v>
      </c>
      <c r="AQ16" s="156">
        <v>0</v>
      </c>
      <c r="AR16" s="44">
        <v>0</v>
      </c>
      <c r="AS16" s="182">
        <v>17</v>
      </c>
      <c r="AT16" s="191">
        <v>11</v>
      </c>
      <c r="AU16" s="192">
        <v>7</v>
      </c>
      <c r="AV16" s="193">
        <v>0</v>
      </c>
      <c r="AW16" s="192">
        <v>0</v>
      </c>
      <c r="AX16" s="192">
        <v>2</v>
      </c>
      <c r="AY16" s="147">
        <v>1100700000000</v>
      </c>
      <c r="AZ16" s="45"/>
      <c r="BA16" s="45"/>
      <c r="BB16" s="45"/>
    </row>
    <row r="17" spans="1:54" s="19" customFormat="1" ht="15" customHeight="1">
      <c r="A17" s="97"/>
      <c r="B17" s="12"/>
      <c r="C17" s="97">
        <v>11</v>
      </c>
      <c r="D17" s="188" t="s">
        <v>184</v>
      </c>
      <c r="E17" s="150">
        <v>38</v>
      </c>
      <c r="F17" s="150" t="s">
        <v>342</v>
      </c>
      <c r="G17" s="150" t="s">
        <v>215</v>
      </c>
      <c r="H17" s="150" t="s">
        <v>339</v>
      </c>
      <c r="I17" s="150">
        <v>1988</v>
      </c>
      <c r="J17" s="150">
        <v>46030355</v>
      </c>
      <c r="K17" s="150" t="s">
        <v>193</v>
      </c>
      <c r="L17" s="97">
        <v>0</v>
      </c>
      <c r="M17" s="97">
        <v>0</v>
      </c>
      <c r="N17" s="97">
        <v>0</v>
      </c>
      <c r="O17" s="97">
        <v>5</v>
      </c>
      <c r="P17" s="97">
        <v>0</v>
      </c>
      <c r="Q17" s="97">
        <v>2</v>
      </c>
      <c r="R17" s="97">
        <v>0</v>
      </c>
      <c r="S17" s="97">
        <v>0</v>
      </c>
      <c r="T17" s="97">
        <v>1</v>
      </c>
      <c r="U17" s="97">
        <v>5</v>
      </c>
      <c r="V17" s="121">
        <v>13</v>
      </c>
      <c r="W17" s="97">
        <v>0</v>
      </c>
      <c r="X17" s="97">
        <v>0</v>
      </c>
      <c r="Y17" s="97">
        <v>1</v>
      </c>
      <c r="Z17" s="97">
        <v>2</v>
      </c>
      <c r="AA17" s="97">
        <v>1</v>
      </c>
      <c r="AB17" s="97">
        <v>0</v>
      </c>
      <c r="AC17" s="97">
        <v>0</v>
      </c>
      <c r="AD17" s="97">
        <v>0</v>
      </c>
      <c r="AE17" s="97">
        <v>2</v>
      </c>
      <c r="AF17" s="97">
        <v>5</v>
      </c>
      <c r="AG17" s="121">
        <v>11</v>
      </c>
      <c r="AH17" s="189">
        <v>24</v>
      </c>
      <c r="AI17" s="189">
        <v>0.270833333333333</v>
      </c>
      <c r="AJ17" s="137">
        <v>0.0208333333333333</v>
      </c>
      <c r="AK17" s="137">
        <v>0.4277777777777778</v>
      </c>
      <c r="AL17" s="137">
        <v>0.6708333333333334</v>
      </c>
      <c r="AM17" s="190">
        <v>0.2222222</v>
      </c>
      <c r="AN17" s="155">
        <v>0</v>
      </c>
      <c r="AO17" s="155">
        <v>0</v>
      </c>
      <c r="AP17" s="155">
        <v>0</v>
      </c>
      <c r="AQ17" s="156">
        <v>0</v>
      </c>
      <c r="AR17" s="44">
        <v>0</v>
      </c>
      <c r="AS17" s="182">
        <v>24</v>
      </c>
      <c r="AT17" s="191">
        <v>11</v>
      </c>
      <c r="AU17" s="192">
        <v>3</v>
      </c>
      <c r="AV17" s="193">
        <v>3</v>
      </c>
      <c r="AW17" s="192">
        <v>0</v>
      </c>
      <c r="AX17" s="192">
        <v>3</v>
      </c>
      <c r="AY17" s="147">
        <v>1100300300000</v>
      </c>
      <c r="AZ17" s="45"/>
      <c r="BA17" s="45"/>
      <c r="BB17" s="45"/>
    </row>
    <row r="18" spans="1:54" s="19" customFormat="1" ht="15" customHeight="1">
      <c r="A18" s="97"/>
      <c r="B18" s="12"/>
      <c r="C18" s="97">
        <v>12</v>
      </c>
      <c r="D18" s="188" t="s">
        <v>184</v>
      </c>
      <c r="E18" s="150">
        <v>55</v>
      </c>
      <c r="F18" s="150" t="s">
        <v>226</v>
      </c>
      <c r="G18" s="150" t="s">
        <v>227</v>
      </c>
      <c r="H18" s="150" t="s">
        <v>228</v>
      </c>
      <c r="I18" s="150">
        <v>1983</v>
      </c>
      <c r="J18" s="150" t="s">
        <v>229</v>
      </c>
      <c r="K18" s="150"/>
      <c r="L18" s="97">
        <v>0</v>
      </c>
      <c r="M18" s="97">
        <v>0</v>
      </c>
      <c r="N18" s="97">
        <v>5</v>
      </c>
      <c r="O18" s="97">
        <v>1</v>
      </c>
      <c r="P18" s="97">
        <v>1</v>
      </c>
      <c r="Q18" s="97">
        <v>0</v>
      </c>
      <c r="R18" s="97">
        <v>0</v>
      </c>
      <c r="S18" s="97">
        <v>0</v>
      </c>
      <c r="T18" s="97">
        <v>1</v>
      </c>
      <c r="U18" s="97">
        <v>5</v>
      </c>
      <c r="V18" s="121">
        <v>13</v>
      </c>
      <c r="W18" s="97">
        <v>0</v>
      </c>
      <c r="X18" s="97">
        <v>0</v>
      </c>
      <c r="Y18" s="97">
        <v>1</v>
      </c>
      <c r="Z18" s="97">
        <v>1</v>
      </c>
      <c r="AA18" s="97">
        <v>2</v>
      </c>
      <c r="AB18" s="97">
        <v>0</v>
      </c>
      <c r="AC18" s="97">
        <v>0</v>
      </c>
      <c r="AD18" s="97">
        <v>0</v>
      </c>
      <c r="AE18" s="97">
        <v>2</v>
      </c>
      <c r="AF18" s="97">
        <v>5</v>
      </c>
      <c r="AG18" s="121">
        <v>11</v>
      </c>
      <c r="AH18" s="189">
        <v>24</v>
      </c>
      <c r="AI18" s="189">
        <v>0.270833333333333</v>
      </c>
      <c r="AJ18" s="137">
        <v>0.0208333333333333</v>
      </c>
      <c r="AK18" s="137">
        <v>0.40138888888888885</v>
      </c>
      <c r="AL18" s="137">
        <v>0.68125</v>
      </c>
      <c r="AM18" s="190">
        <v>0.2590278</v>
      </c>
      <c r="AN18" s="155">
        <v>0</v>
      </c>
      <c r="AO18" s="155">
        <v>0</v>
      </c>
      <c r="AP18" s="155">
        <v>0</v>
      </c>
      <c r="AQ18" s="156">
        <v>0</v>
      </c>
      <c r="AR18" s="44">
        <v>0</v>
      </c>
      <c r="AS18" s="182">
        <v>24</v>
      </c>
      <c r="AT18" s="191">
        <v>10</v>
      </c>
      <c r="AU18" s="192">
        <v>5</v>
      </c>
      <c r="AV18" s="193">
        <v>2</v>
      </c>
      <c r="AW18" s="192">
        <v>0</v>
      </c>
      <c r="AX18" s="192">
        <v>3</v>
      </c>
      <c r="AY18" s="147">
        <v>1000500200000</v>
      </c>
      <c r="AZ18" s="45"/>
      <c r="BA18" s="45"/>
      <c r="BB18" s="45"/>
    </row>
    <row r="19" spans="1:54" s="19" customFormat="1" ht="15" customHeight="1">
      <c r="A19" s="97"/>
      <c r="B19" s="12"/>
      <c r="C19" s="97">
        <v>13</v>
      </c>
      <c r="D19" s="188" t="s">
        <v>184</v>
      </c>
      <c r="E19" s="150">
        <v>56</v>
      </c>
      <c r="F19" s="150" t="s">
        <v>230</v>
      </c>
      <c r="G19" s="150" t="s">
        <v>231</v>
      </c>
      <c r="H19" s="150" t="s">
        <v>228</v>
      </c>
      <c r="I19" s="150">
        <v>1985</v>
      </c>
      <c r="J19" s="150" t="s">
        <v>232</v>
      </c>
      <c r="K19" s="150"/>
      <c r="L19" s="97">
        <v>5</v>
      </c>
      <c r="M19" s="97">
        <v>0</v>
      </c>
      <c r="N19" s="97">
        <v>1</v>
      </c>
      <c r="O19" s="97">
        <v>0</v>
      </c>
      <c r="P19" s="97">
        <v>0</v>
      </c>
      <c r="Q19" s="97">
        <v>0</v>
      </c>
      <c r="R19" s="97">
        <v>0</v>
      </c>
      <c r="S19" s="97">
        <v>5</v>
      </c>
      <c r="T19" s="97">
        <v>5</v>
      </c>
      <c r="U19" s="97">
        <v>5</v>
      </c>
      <c r="V19" s="121">
        <v>21</v>
      </c>
      <c r="W19" s="97">
        <v>0</v>
      </c>
      <c r="X19" s="97">
        <v>0</v>
      </c>
      <c r="Y19" s="97">
        <v>0</v>
      </c>
      <c r="Z19" s="97">
        <v>1</v>
      </c>
      <c r="AA19" s="97">
        <v>1</v>
      </c>
      <c r="AB19" s="97">
        <v>0</v>
      </c>
      <c r="AC19" s="97">
        <v>0</v>
      </c>
      <c r="AD19" s="97">
        <v>0</v>
      </c>
      <c r="AE19" s="97">
        <v>1</v>
      </c>
      <c r="AF19" s="97">
        <v>5</v>
      </c>
      <c r="AG19" s="121">
        <v>8</v>
      </c>
      <c r="AH19" s="189">
        <v>29</v>
      </c>
      <c r="AI19" s="189">
        <v>0.270833333333333</v>
      </c>
      <c r="AJ19" s="137">
        <v>0.0208333333333333</v>
      </c>
      <c r="AK19" s="137">
        <v>0.3902777777777778</v>
      </c>
      <c r="AL19" s="137">
        <v>0.6458333333333334</v>
      </c>
      <c r="AM19" s="190">
        <v>0.2347222</v>
      </c>
      <c r="AN19" s="155">
        <v>0</v>
      </c>
      <c r="AO19" s="155">
        <v>0</v>
      </c>
      <c r="AP19" s="155">
        <v>0</v>
      </c>
      <c r="AQ19" s="156">
        <v>0</v>
      </c>
      <c r="AR19" s="44">
        <v>0</v>
      </c>
      <c r="AS19" s="182">
        <v>29</v>
      </c>
      <c r="AT19" s="191">
        <v>11</v>
      </c>
      <c r="AU19" s="192">
        <v>4</v>
      </c>
      <c r="AV19" s="193">
        <v>0</v>
      </c>
      <c r="AW19" s="192">
        <v>0</v>
      </c>
      <c r="AX19" s="192">
        <v>5</v>
      </c>
      <c r="AY19" s="147">
        <v>1100400000000</v>
      </c>
      <c r="AZ19" s="45"/>
      <c r="BA19" s="45"/>
      <c r="BB19" s="45"/>
    </row>
    <row r="20" spans="1:54" s="19" customFormat="1" ht="15" customHeight="1">
      <c r="A20" s="97"/>
      <c r="B20" s="12"/>
      <c r="C20" s="97">
        <v>14</v>
      </c>
      <c r="D20" s="188" t="s">
        <v>184</v>
      </c>
      <c r="E20" s="150">
        <v>46</v>
      </c>
      <c r="F20" s="150" t="s">
        <v>189</v>
      </c>
      <c r="G20" s="150" t="s">
        <v>190</v>
      </c>
      <c r="H20" s="150" t="s">
        <v>187</v>
      </c>
      <c r="I20" s="150">
        <v>1972</v>
      </c>
      <c r="J20" s="150" t="s">
        <v>191</v>
      </c>
      <c r="K20" s="150"/>
      <c r="L20" s="97">
        <v>0</v>
      </c>
      <c r="M20" s="97">
        <v>0</v>
      </c>
      <c r="N20" s="97">
        <v>1</v>
      </c>
      <c r="O20" s="97">
        <v>1</v>
      </c>
      <c r="P20" s="97">
        <v>0</v>
      </c>
      <c r="Q20" s="97">
        <v>3</v>
      </c>
      <c r="R20" s="97">
        <v>3</v>
      </c>
      <c r="S20" s="97">
        <v>0</v>
      </c>
      <c r="T20" s="97">
        <v>0</v>
      </c>
      <c r="U20" s="97">
        <v>5</v>
      </c>
      <c r="V20" s="121">
        <v>13</v>
      </c>
      <c r="W20" s="97">
        <v>0</v>
      </c>
      <c r="X20" s="97">
        <v>5</v>
      </c>
      <c r="Y20" s="97">
        <v>0</v>
      </c>
      <c r="Z20" s="97">
        <v>5</v>
      </c>
      <c r="AA20" s="97">
        <v>0</v>
      </c>
      <c r="AB20" s="97">
        <v>0</v>
      </c>
      <c r="AC20" s="97">
        <v>0</v>
      </c>
      <c r="AD20" s="97">
        <v>0</v>
      </c>
      <c r="AE20" s="97">
        <v>2</v>
      </c>
      <c r="AF20" s="97">
        <v>5</v>
      </c>
      <c r="AG20" s="121">
        <v>17</v>
      </c>
      <c r="AH20" s="189">
        <v>30</v>
      </c>
      <c r="AI20" s="189">
        <v>0.270833333333333</v>
      </c>
      <c r="AJ20" s="137">
        <v>0.0208333333333333</v>
      </c>
      <c r="AK20" s="137">
        <v>0.4</v>
      </c>
      <c r="AL20" s="137">
        <v>0.6416666666666667</v>
      </c>
      <c r="AM20" s="190">
        <v>0.2208333</v>
      </c>
      <c r="AN20" s="155">
        <v>0</v>
      </c>
      <c r="AO20" s="155">
        <v>0</v>
      </c>
      <c r="AP20" s="155">
        <v>0</v>
      </c>
      <c r="AQ20" s="156">
        <v>0</v>
      </c>
      <c r="AR20" s="44">
        <v>0</v>
      </c>
      <c r="AS20" s="182">
        <v>30</v>
      </c>
      <c r="AT20" s="191">
        <v>11</v>
      </c>
      <c r="AU20" s="192">
        <v>2</v>
      </c>
      <c r="AV20" s="193">
        <v>1</v>
      </c>
      <c r="AW20" s="192">
        <v>2</v>
      </c>
      <c r="AX20" s="192">
        <v>4</v>
      </c>
      <c r="AY20" s="147">
        <v>1100200100200</v>
      </c>
      <c r="AZ20" s="45"/>
      <c r="BA20" s="45"/>
      <c r="BB20" s="45"/>
    </row>
    <row r="21" spans="1:54" s="19" customFormat="1" ht="15" customHeight="1">
      <c r="A21" s="97"/>
      <c r="B21" s="12"/>
      <c r="C21" s="97">
        <v>15</v>
      </c>
      <c r="D21" s="188" t="s">
        <v>5</v>
      </c>
      <c r="E21" s="150">
        <v>99</v>
      </c>
      <c r="F21" s="150" t="s">
        <v>536</v>
      </c>
      <c r="G21" s="150" t="s">
        <v>537</v>
      </c>
      <c r="H21" s="150" t="s">
        <v>494</v>
      </c>
      <c r="I21" s="150">
        <v>1992</v>
      </c>
      <c r="J21" s="150" t="s">
        <v>538</v>
      </c>
      <c r="K21" s="150"/>
      <c r="L21" s="97">
        <v>1</v>
      </c>
      <c r="M21" s="97">
        <v>5</v>
      </c>
      <c r="N21" s="97">
        <v>1</v>
      </c>
      <c r="O21" s="97">
        <v>2</v>
      </c>
      <c r="P21" s="97">
        <v>1</v>
      </c>
      <c r="Q21" s="97">
        <v>1</v>
      </c>
      <c r="R21" s="97">
        <v>0</v>
      </c>
      <c r="S21" s="97">
        <v>0</v>
      </c>
      <c r="T21" s="97">
        <v>2</v>
      </c>
      <c r="U21" s="97">
        <v>5</v>
      </c>
      <c r="V21" s="121">
        <v>18</v>
      </c>
      <c r="W21" s="97">
        <v>1</v>
      </c>
      <c r="X21" s="97">
        <v>1</v>
      </c>
      <c r="Y21" s="97">
        <v>2</v>
      </c>
      <c r="Z21" s="97">
        <v>5</v>
      </c>
      <c r="AA21" s="97">
        <v>2</v>
      </c>
      <c r="AB21" s="97">
        <v>1</v>
      </c>
      <c r="AC21" s="97">
        <v>0</v>
      </c>
      <c r="AD21" s="97">
        <v>0</v>
      </c>
      <c r="AE21" s="97">
        <v>0</v>
      </c>
      <c r="AF21" s="97">
        <v>5</v>
      </c>
      <c r="AG21" s="121">
        <v>17</v>
      </c>
      <c r="AH21" s="189">
        <v>35</v>
      </c>
      <c r="AI21" s="189">
        <v>0.2708333333333333</v>
      </c>
      <c r="AJ21" s="137">
        <v>0</v>
      </c>
      <c r="AK21" s="137">
        <v>0.475</v>
      </c>
      <c r="AL21" s="137">
        <v>0.7208333333333333</v>
      </c>
      <c r="AM21" s="190">
        <v>0.2458333</v>
      </c>
      <c r="AN21" s="155">
        <v>0</v>
      </c>
      <c r="AO21" s="155">
        <v>0</v>
      </c>
      <c r="AP21" s="155">
        <v>0</v>
      </c>
      <c r="AQ21" s="156">
        <v>0</v>
      </c>
      <c r="AR21" s="44">
        <v>0</v>
      </c>
      <c r="AS21" s="182">
        <v>35</v>
      </c>
      <c r="AT21" s="191">
        <v>5</v>
      </c>
      <c r="AU21" s="192">
        <v>7</v>
      </c>
      <c r="AV21" s="193">
        <v>4</v>
      </c>
      <c r="AW21" s="192">
        <v>0</v>
      </c>
      <c r="AX21" s="192">
        <v>4</v>
      </c>
      <c r="AY21" s="147">
        <v>500700400000</v>
      </c>
      <c r="AZ21" s="45"/>
      <c r="BA21" s="45"/>
      <c r="BB21" s="45"/>
    </row>
    <row r="22" spans="1:54" s="19" customFormat="1" ht="15" customHeight="1">
      <c r="A22" s="97"/>
      <c r="B22" s="12"/>
      <c r="C22" s="97">
        <v>16</v>
      </c>
      <c r="D22" s="188" t="s">
        <v>184</v>
      </c>
      <c r="E22" s="150">
        <v>48</v>
      </c>
      <c r="F22" s="150" t="s">
        <v>246</v>
      </c>
      <c r="G22" s="150" t="s">
        <v>245</v>
      </c>
      <c r="H22" s="150" t="s">
        <v>228</v>
      </c>
      <c r="I22" s="150">
        <v>1975</v>
      </c>
      <c r="J22" s="150" t="s">
        <v>247</v>
      </c>
      <c r="K22" s="150" t="s">
        <v>193</v>
      </c>
      <c r="L22" s="97">
        <v>1</v>
      </c>
      <c r="M22" s="97">
        <v>0</v>
      </c>
      <c r="N22" s="97">
        <v>5</v>
      </c>
      <c r="O22" s="97">
        <v>5</v>
      </c>
      <c r="P22" s="97">
        <v>1</v>
      </c>
      <c r="Q22" s="97">
        <v>1</v>
      </c>
      <c r="R22" s="97">
        <v>0</v>
      </c>
      <c r="S22" s="97">
        <v>2</v>
      </c>
      <c r="T22" s="97">
        <v>5</v>
      </c>
      <c r="U22" s="97">
        <v>3</v>
      </c>
      <c r="V22" s="121">
        <v>23</v>
      </c>
      <c r="W22" s="97">
        <v>1</v>
      </c>
      <c r="X22" s="97">
        <v>0</v>
      </c>
      <c r="Y22" s="97">
        <v>1</v>
      </c>
      <c r="Z22" s="97">
        <v>0</v>
      </c>
      <c r="AA22" s="97">
        <v>0</v>
      </c>
      <c r="AB22" s="97">
        <v>0</v>
      </c>
      <c r="AC22" s="97">
        <v>5</v>
      </c>
      <c r="AD22" s="97">
        <v>0</v>
      </c>
      <c r="AE22" s="97">
        <v>5</v>
      </c>
      <c r="AF22" s="97">
        <v>5</v>
      </c>
      <c r="AG22" s="121">
        <v>17</v>
      </c>
      <c r="AH22" s="189">
        <v>40</v>
      </c>
      <c r="AI22" s="189">
        <v>0.270833333333333</v>
      </c>
      <c r="AJ22" s="137">
        <v>0.0208333333333333</v>
      </c>
      <c r="AK22" s="137">
        <v>0.4041666666666666</v>
      </c>
      <c r="AL22" s="137">
        <v>0.6618055555555555</v>
      </c>
      <c r="AM22" s="190">
        <v>0.2368056</v>
      </c>
      <c r="AN22" s="155">
        <v>0</v>
      </c>
      <c r="AO22" s="155">
        <v>0</v>
      </c>
      <c r="AP22" s="155">
        <v>0</v>
      </c>
      <c r="AQ22" s="156">
        <v>0</v>
      </c>
      <c r="AR22" s="44">
        <v>0</v>
      </c>
      <c r="AS22" s="182">
        <v>40</v>
      </c>
      <c r="AT22" s="191">
        <v>7</v>
      </c>
      <c r="AU22" s="192">
        <v>5</v>
      </c>
      <c r="AV22" s="193">
        <v>1</v>
      </c>
      <c r="AW22" s="192">
        <v>1</v>
      </c>
      <c r="AX22" s="192">
        <v>6</v>
      </c>
      <c r="AY22" s="147">
        <v>700500100100</v>
      </c>
      <c r="AZ22" s="45"/>
      <c r="BA22" s="45"/>
      <c r="BB22" s="45"/>
    </row>
    <row r="23" spans="1:54" s="19" customFormat="1" ht="15" customHeight="1">
      <c r="A23" s="97"/>
      <c r="B23" s="12"/>
      <c r="C23" s="97">
        <v>17</v>
      </c>
      <c r="D23" s="188" t="s">
        <v>184</v>
      </c>
      <c r="E23" s="150">
        <v>81</v>
      </c>
      <c r="F23" s="150" t="s">
        <v>380</v>
      </c>
      <c r="G23" s="150" t="s">
        <v>381</v>
      </c>
      <c r="H23" s="150" t="s">
        <v>377</v>
      </c>
      <c r="I23" s="150">
        <v>1989</v>
      </c>
      <c r="J23" s="150" t="s">
        <v>647</v>
      </c>
      <c r="K23" s="150" t="s">
        <v>193</v>
      </c>
      <c r="L23" s="97">
        <v>1</v>
      </c>
      <c r="M23" s="97">
        <v>0</v>
      </c>
      <c r="N23" s="97">
        <v>0</v>
      </c>
      <c r="O23" s="97">
        <v>5</v>
      </c>
      <c r="P23" s="97">
        <v>0</v>
      </c>
      <c r="Q23" s="97">
        <v>1</v>
      </c>
      <c r="R23" s="97">
        <v>0</v>
      </c>
      <c r="S23" s="97">
        <v>5</v>
      </c>
      <c r="T23" s="97">
        <v>5</v>
      </c>
      <c r="U23" s="97">
        <v>5</v>
      </c>
      <c r="V23" s="121">
        <v>22</v>
      </c>
      <c r="W23" s="97">
        <v>1</v>
      </c>
      <c r="X23" s="97">
        <v>0</v>
      </c>
      <c r="Y23" s="97">
        <v>1</v>
      </c>
      <c r="Z23" s="97">
        <v>5</v>
      </c>
      <c r="AA23" s="97">
        <v>1</v>
      </c>
      <c r="AB23" s="97">
        <v>5</v>
      </c>
      <c r="AC23" s="97">
        <v>0</v>
      </c>
      <c r="AD23" s="97">
        <v>0</v>
      </c>
      <c r="AE23" s="97">
        <v>2</v>
      </c>
      <c r="AF23" s="97">
        <v>5</v>
      </c>
      <c r="AG23" s="121">
        <v>20</v>
      </c>
      <c r="AH23" s="189">
        <v>42</v>
      </c>
      <c r="AI23" s="189">
        <v>0.270833333333333</v>
      </c>
      <c r="AJ23" s="137">
        <v>0.0208333333333333</v>
      </c>
      <c r="AK23" s="137">
        <v>0.40277777777777773</v>
      </c>
      <c r="AL23" s="137">
        <v>0.6541666666666667</v>
      </c>
      <c r="AM23" s="190">
        <v>0.2305556</v>
      </c>
      <c r="AN23" s="155">
        <v>0</v>
      </c>
      <c r="AO23" s="155">
        <v>0</v>
      </c>
      <c r="AP23" s="155">
        <v>0</v>
      </c>
      <c r="AQ23" s="156">
        <v>0</v>
      </c>
      <c r="AR23" s="44">
        <v>0</v>
      </c>
      <c r="AS23" s="182">
        <v>42</v>
      </c>
      <c r="AT23" s="191">
        <v>7</v>
      </c>
      <c r="AU23" s="192">
        <v>5</v>
      </c>
      <c r="AV23" s="193">
        <v>1</v>
      </c>
      <c r="AW23" s="192">
        <v>0</v>
      </c>
      <c r="AX23" s="192">
        <v>7</v>
      </c>
      <c r="AY23" s="147">
        <v>700500100000</v>
      </c>
      <c r="AZ23" s="45"/>
      <c r="BA23" s="45"/>
      <c r="BB23" s="45"/>
    </row>
    <row r="24" spans="1:54" s="19" customFormat="1" ht="15" customHeight="1">
      <c r="A24" s="97"/>
      <c r="B24" s="12"/>
      <c r="C24" s="97">
        <v>18</v>
      </c>
      <c r="D24" s="188" t="s">
        <v>184</v>
      </c>
      <c r="E24" s="150">
        <v>78</v>
      </c>
      <c r="F24" s="150" t="s">
        <v>239</v>
      </c>
      <c r="G24" s="150" t="s">
        <v>240</v>
      </c>
      <c r="H24" s="150" t="s">
        <v>228</v>
      </c>
      <c r="I24" s="150">
        <v>1989</v>
      </c>
      <c r="J24" s="150" t="s">
        <v>241</v>
      </c>
      <c r="K24" s="150" t="s">
        <v>193</v>
      </c>
      <c r="L24" s="97">
        <v>1</v>
      </c>
      <c r="M24" s="97">
        <v>3</v>
      </c>
      <c r="N24" s="97">
        <v>5</v>
      </c>
      <c r="O24" s="97">
        <v>1</v>
      </c>
      <c r="P24" s="97">
        <v>1</v>
      </c>
      <c r="Q24" s="97">
        <v>5</v>
      </c>
      <c r="R24" s="97">
        <v>2</v>
      </c>
      <c r="S24" s="97">
        <v>0</v>
      </c>
      <c r="T24" s="97">
        <v>1</v>
      </c>
      <c r="U24" s="97">
        <v>5</v>
      </c>
      <c r="V24" s="121">
        <v>24</v>
      </c>
      <c r="W24" s="97">
        <v>1</v>
      </c>
      <c r="X24" s="97">
        <v>1</v>
      </c>
      <c r="Y24" s="97">
        <v>2</v>
      </c>
      <c r="Z24" s="97">
        <v>5</v>
      </c>
      <c r="AA24" s="97">
        <v>3</v>
      </c>
      <c r="AB24" s="97">
        <v>2</v>
      </c>
      <c r="AC24" s="97">
        <v>0</v>
      </c>
      <c r="AD24" s="97">
        <v>0</v>
      </c>
      <c r="AE24" s="97">
        <v>2</v>
      </c>
      <c r="AF24" s="97">
        <v>5</v>
      </c>
      <c r="AG24" s="121">
        <v>21</v>
      </c>
      <c r="AH24" s="189">
        <v>45</v>
      </c>
      <c r="AI24" s="189">
        <v>0.270833333333333</v>
      </c>
      <c r="AJ24" s="137">
        <v>0.0208333333333333</v>
      </c>
      <c r="AK24" s="137">
        <v>0.3861111111111111</v>
      </c>
      <c r="AL24" s="137">
        <v>0.6118055555555556</v>
      </c>
      <c r="AM24" s="190">
        <v>0.2048611</v>
      </c>
      <c r="AN24" s="155">
        <v>0</v>
      </c>
      <c r="AO24" s="155">
        <v>0</v>
      </c>
      <c r="AP24" s="155">
        <v>0</v>
      </c>
      <c r="AQ24" s="156">
        <v>0</v>
      </c>
      <c r="AR24" s="44">
        <v>0</v>
      </c>
      <c r="AS24" s="182">
        <v>45</v>
      </c>
      <c r="AT24" s="191">
        <v>3</v>
      </c>
      <c r="AU24" s="192">
        <v>6</v>
      </c>
      <c r="AV24" s="193">
        <v>4</v>
      </c>
      <c r="AW24" s="192">
        <v>2</v>
      </c>
      <c r="AX24" s="192">
        <v>5</v>
      </c>
      <c r="AY24" s="147">
        <v>300600400200</v>
      </c>
      <c r="AZ24" s="45"/>
      <c r="BA24" s="45"/>
      <c r="BB24" s="45"/>
    </row>
    <row r="25" spans="1:54" s="19" customFormat="1" ht="15" customHeight="1">
      <c r="A25" s="97"/>
      <c r="B25" s="12"/>
      <c r="C25" s="97">
        <v>19</v>
      </c>
      <c r="D25" s="188" t="s">
        <v>184</v>
      </c>
      <c r="E25" s="150">
        <v>82</v>
      </c>
      <c r="F25" s="150" t="s">
        <v>510</v>
      </c>
      <c r="G25" s="150" t="s">
        <v>511</v>
      </c>
      <c r="H25" s="150" t="s">
        <v>494</v>
      </c>
      <c r="I25" s="150">
        <v>1990</v>
      </c>
      <c r="J25" s="150" t="s">
        <v>512</v>
      </c>
      <c r="K25" s="150" t="s">
        <v>193</v>
      </c>
      <c r="L25" s="97">
        <v>2</v>
      </c>
      <c r="M25" s="97">
        <v>1</v>
      </c>
      <c r="N25" s="97">
        <v>5</v>
      </c>
      <c r="O25" s="97">
        <v>3</v>
      </c>
      <c r="P25" s="97">
        <v>5</v>
      </c>
      <c r="Q25" s="97">
        <v>1</v>
      </c>
      <c r="R25" s="97">
        <v>1</v>
      </c>
      <c r="S25" s="97">
        <v>0</v>
      </c>
      <c r="T25" s="97">
        <v>0</v>
      </c>
      <c r="U25" s="97">
        <v>5</v>
      </c>
      <c r="V25" s="121">
        <v>23</v>
      </c>
      <c r="W25" s="97">
        <v>1</v>
      </c>
      <c r="X25" s="97">
        <v>1</v>
      </c>
      <c r="Y25" s="97">
        <v>1</v>
      </c>
      <c r="Z25" s="97">
        <v>3</v>
      </c>
      <c r="AA25" s="97">
        <v>5</v>
      </c>
      <c r="AB25" s="97">
        <v>0</v>
      </c>
      <c r="AC25" s="97">
        <v>5</v>
      </c>
      <c r="AD25" s="97">
        <v>0</v>
      </c>
      <c r="AE25" s="97">
        <v>2</v>
      </c>
      <c r="AF25" s="97">
        <v>5</v>
      </c>
      <c r="AG25" s="121">
        <v>23</v>
      </c>
      <c r="AH25" s="189">
        <v>46</v>
      </c>
      <c r="AI25" s="189">
        <v>0.270833333333333</v>
      </c>
      <c r="AJ25" s="137">
        <v>0.0208333333333333</v>
      </c>
      <c r="AK25" s="137">
        <v>0.425</v>
      </c>
      <c r="AL25" s="137">
        <v>0.6638888888888889</v>
      </c>
      <c r="AM25" s="190">
        <v>0.2180556</v>
      </c>
      <c r="AN25" s="155">
        <v>0</v>
      </c>
      <c r="AO25" s="155">
        <v>0</v>
      </c>
      <c r="AP25" s="155">
        <v>0</v>
      </c>
      <c r="AQ25" s="156">
        <v>0</v>
      </c>
      <c r="AR25" s="44">
        <v>0</v>
      </c>
      <c r="AS25" s="182">
        <v>46</v>
      </c>
      <c r="AT25" s="191">
        <v>4</v>
      </c>
      <c r="AU25" s="192">
        <v>6</v>
      </c>
      <c r="AV25" s="193">
        <v>2</v>
      </c>
      <c r="AW25" s="192">
        <v>2</v>
      </c>
      <c r="AX25" s="192">
        <v>6</v>
      </c>
      <c r="AY25" s="147">
        <v>400600200200</v>
      </c>
      <c r="AZ25" s="45"/>
      <c r="BA25" s="45"/>
      <c r="BB25" s="45"/>
    </row>
    <row r="26" spans="1:53" s="19" customFormat="1" ht="15" customHeight="1">
      <c r="A26" s="97"/>
      <c r="B26" s="12"/>
      <c r="C26" s="97">
        <v>20</v>
      </c>
      <c r="D26" s="188" t="s">
        <v>184</v>
      </c>
      <c r="E26" s="150">
        <v>75</v>
      </c>
      <c r="F26" s="150" t="s">
        <v>603</v>
      </c>
      <c r="G26" s="150" t="s">
        <v>604</v>
      </c>
      <c r="H26" s="150" t="s">
        <v>602</v>
      </c>
      <c r="I26" s="150">
        <v>1988</v>
      </c>
      <c r="J26" s="150" t="s">
        <v>605</v>
      </c>
      <c r="K26" s="150"/>
      <c r="L26" s="97">
        <v>5</v>
      </c>
      <c r="M26" s="97">
        <v>0</v>
      </c>
      <c r="N26" s="97">
        <v>0</v>
      </c>
      <c r="O26" s="97">
        <v>5</v>
      </c>
      <c r="P26" s="97">
        <v>1</v>
      </c>
      <c r="Q26" s="97">
        <v>5</v>
      </c>
      <c r="R26" s="97">
        <v>0</v>
      </c>
      <c r="S26" s="97">
        <v>0</v>
      </c>
      <c r="T26" s="97">
        <v>5</v>
      </c>
      <c r="U26" s="97">
        <v>5</v>
      </c>
      <c r="V26" s="121">
        <v>26</v>
      </c>
      <c r="W26" s="97">
        <v>5</v>
      </c>
      <c r="X26" s="97">
        <v>0</v>
      </c>
      <c r="Y26" s="97">
        <v>5</v>
      </c>
      <c r="Z26" s="97">
        <v>1</v>
      </c>
      <c r="AA26" s="97">
        <v>0</v>
      </c>
      <c r="AB26" s="97">
        <v>5</v>
      </c>
      <c r="AC26" s="97">
        <v>0</v>
      </c>
      <c r="AD26" s="97">
        <v>0</v>
      </c>
      <c r="AE26" s="97">
        <v>0</v>
      </c>
      <c r="AF26" s="97">
        <v>5</v>
      </c>
      <c r="AG26" s="121">
        <v>21</v>
      </c>
      <c r="AH26" s="189">
        <v>47</v>
      </c>
      <c r="AI26" s="189">
        <v>0.270833333333333</v>
      </c>
      <c r="AJ26" s="137">
        <v>0.0208333333333333</v>
      </c>
      <c r="AK26" s="137">
        <v>0.4055555555555555</v>
      </c>
      <c r="AL26" s="137">
        <v>0.6298611111111111</v>
      </c>
      <c r="AM26" s="190">
        <v>0.2034722</v>
      </c>
      <c r="AN26" s="155">
        <v>0</v>
      </c>
      <c r="AO26" s="155">
        <v>0</v>
      </c>
      <c r="AP26" s="155">
        <v>0</v>
      </c>
      <c r="AQ26" s="156">
        <v>0</v>
      </c>
      <c r="AR26" s="44">
        <v>0</v>
      </c>
      <c r="AS26" s="182">
        <v>47</v>
      </c>
      <c r="AT26" s="191">
        <v>9</v>
      </c>
      <c r="AU26" s="192">
        <v>2</v>
      </c>
      <c r="AV26" s="193">
        <v>0</v>
      </c>
      <c r="AW26" s="192">
        <v>0</v>
      </c>
      <c r="AX26" s="192">
        <v>9</v>
      </c>
      <c r="AY26" s="147">
        <v>900200000000</v>
      </c>
      <c r="AZ26" s="45"/>
      <c r="BA26" s="45"/>
    </row>
    <row r="27" spans="1:53" s="19" customFormat="1" ht="15" customHeight="1">
      <c r="A27" s="97"/>
      <c r="B27" s="12"/>
      <c r="C27" s="97">
        <v>21</v>
      </c>
      <c r="D27" s="188" t="s">
        <v>184</v>
      </c>
      <c r="E27" s="150">
        <v>58</v>
      </c>
      <c r="F27" s="150" t="s">
        <v>513</v>
      </c>
      <c r="G27" s="150" t="s">
        <v>514</v>
      </c>
      <c r="H27" s="150" t="s">
        <v>494</v>
      </c>
      <c r="I27" s="150">
        <v>1986</v>
      </c>
      <c r="J27" s="150" t="s">
        <v>515</v>
      </c>
      <c r="K27" s="150" t="s">
        <v>193</v>
      </c>
      <c r="L27" s="97">
        <v>3</v>
      </c>
      <c r="M27" s="97">
        <v>0</v>
      </c>
      <c r="N27" s="97">
        <v>1</v>
      </c>
      <c r="O27" s="97">
        <v>5</v>
      </c>
      <c r="P27" s="97">
        <v>5</v>
      </c>
      <c r="Q27" s="97">
        <v>1</v>
      </c>
      <c r="R27" s="97">
        <v>2</v>
      </c>
      <c r="S27" s="97">
        <v>5</v>
      </c>
      <c r="T27" s="97">
        <v>2</v>
      </c>
      <c r="U27" s="97">
        <v>5</v>
      </c>
      <c r="V27" s="121">
        <v>29</v>
      </c>
      <c r="W27" s="97">
        <v>1</v>
      </c>
      <c r="X27" s="97">
        <v>0</v>
      </c>
      <c r="Y27" s="97">
        <v>0</v>
      </c>
      <c r="Z27" s="97">
        <v>5</v>
      </c>
      <c r="AA27" s="97">
        <v>0</v>
      </c>
      <c r="AB27" s="97">
        <v>3</v>
      </c>
      <c r="AC27" s="97">
        <v>0</v>
      </c>
      <c r="AD27" s="97">
        <v>1</v>
      </c>
      <c r="AE27" s="97">
        <v>5</v>
      </c>
      <c r="AF27" s="97">
        <v>5</v>
      </c>
      <c r="AG27" s="121">
        <v>20</v>
      </c>
      <c r="AH27" s="189">
        <v>49</v>
      </c>
      <c r="AI27" s="189">
        <v>0.270833333333333</v>
      </c>
      <c r="AJ27" s="137">
        <v>0.0208333333333333</v>
      </c>
      <c r="AK27" s="137">
        <v>0.42083333333333334</v>
      </c>
      <c r="AL27" s="137">
        <v>0.64375</v>
      </c>
      <c r="AM27" s="190">
        <v>0.2020833</v>
      </c>
      <c r="AN27" s="155">
        <v>0</v>
      </c>
      <c r="AO27" s="155">
        <v>0</v>
      </c>
      <c r="AP27" s="155">
        <v>0</v>
      </c>
      <c r="AQ27" s="156">
        <v>0</v>
      </c>
      <c r="AR27" s="44">
        <v>0</v>
      </c>
      <c r="AS27" s="182">
        <v>49</v>
      </c>
      <c r="AT27" s="191">
        <v>5</v>
      </c>
      <c r="AU27" s="192">
        <v>4</v>
      </c>
      <c r="AV27" s="193">
        <v>2</v>
      </c>
      <c r="AW27" s="192">
        <v>2</v>
      </c>
      <c r="AX27" s="192">
        <v>7</v>
      </c>
      <c r="AY27" s="147">
        <v>500400200200</v>
      </c>
      <c r="AZ27" s="45"/>
      <c r="BA27" s="45"/>
    </row>
    <row r="28" spans="1:53" s="19" customFormat="1" ht="15" customHeight="1">
      <c r="A28" s="97"/>
      <c r="B28" s="12"/>
      <c r="C28" s="97">
        <v>22</v>
      </c>
      <c r="D28" s="188" t="s">
        <v>5</v>
      </c>
      <c r="E28" s="150">
        <v>95</v>
      </c>
      <c r="F28" s="150" t="s">
        <v>343</v>
      </c>
      <c r="G28" s="150" t="s">
        <v>344</v>
      </c>
      <c r="H28" s="150" t="s">
        <v>339</v>
      </c>
      <c r="I28" s="150">
        <v>1992</v>
      </c>
      <c r="J28" s="150">
        <v>60040744</v>
      </c>
      <c r="K28" s="150" t="s">
        <v>193</v>
      </c>
      <c r="L28" s="97">
        <v>2</v>
      </c>
      <c r="M28" s="97">
        <v>1</v>
      </c>
      <c r="N28" s="97">
        <v>5</v>
      </c>
      <c r="O28" s="97">
        <v>3</v>
      </c>
      <c r="P28" s="97">
        <v>5</v>
      </c>
      <c r="Q28" s="97">
        <v>2</v>
      </c>
      <c r="R28" s="97">
        <v>1</v>
      </c>
      <c r="S28" s="97">
        <v>0</v>
      </c>
      <c r="T28" s="97">
        <v>1</v>
      </c>
      <c r="U28" s="97">
        <v>5</v>
      </c>
      <c r="V28" s="121">
        <v>25</v>
      </c>
      <c r="W28" s="97">
        <v>1</v>
      </c>
      <c r="X28" s="97">
        <v>1</v>
      </c>
      <c r="Y28" s="97">
        <v>1</v>
      </c>
      <c r="Z28" s="97">
        <v>3</v>
      </c>
      <c r="AA28" s="97">
        <v>1</v>
      </c>
      <c r="AB28" s="97">
        <v>2</v>
      </c>
      <c r="AC28" s="97">
        <v>0</v>
      </c>
      <c r="AD28" s="97">
        <v>5</v>
      </c>
      <c r="AE28" s="97">
        <v>5</v>
      </c>
      <c r="AF28" s="97">
        <v>5</v>
      </c>
      <c r="AG28" s="121">
        <v>24</v>
      </c>
      <c r="AH28" s="189">
        <v>49</v>
      </c>
      <c r="AI28" s="189">
        <v>0.270833333333333</v>
      </c>
      <c r="AJ28" s="137">
        <v>0</v>
      </c>
      <c r="AK28" s="137">
        <v>0.459722222222222</v>
      </c>
      <c r="AL28" s="137">
        <v>0.7208333333333333</v>
      </c>
      <c r="AM28" s="190">
        <v>0.2611111</v>
      </c>
      <c r="AN28" s="155">
        <v>0</v>
      </c>
      <c r="AO28" s="155">
        <v>0</v>
      </c>
      <c r="AP28" s="155">
        <v>0</v>
      </c>
      <c r="AQ28" s="156">
        <v>0</v>
      </c>
      <c r="AR28" s="44">
        <v>0</v>
      </c>
      <c r="AS28" s="182">
        <v>49</v>
      </c>
      <c r="AT28" s="191">
        <v>2</v>
      </c>
      <c r="AU28" s="192">
        <v>7</v>
      </c>
      <c r="AV28" s="193">
        <v>3</v>
      </c>
      <c r="AW28" s="192">
        <v>2</v>
      </c>
      <c r="AX28" s="192">
        <v>6</v>
      </c>
      <c r="AY28" s="147">
        <v>200700300200</v>
      </c>
      <c r="AZ28" s="45"/>
      <c r="BA28" s="45"/>
    </row>
    <row r="29" spans="1:53" s="19" customFormat="1" ht="15" customHeight="1">
      <c r="A29" s="97"/>
      <c r="B29" s="12"/>
      <c r="C29" s="97">
        <v>23</v>
      </c>
      <c r="D29" s="188" t="s">
        <v>184</v>
      </c>
      <c r="E29" s="150">
        <v>49</v>
      </c>
      <c r="F29" s="150" t="s">
        <v>375</v>
      </c>
      <c r="G29" s="150" t="s">
        <v>376</v>
      </c>
      <c r="H29" s="150" t="s">
        <v>377</v>
      </c>
      <c r="I29" s="150">
        <v>1976</v>
      </c>
      <c r="J29" s="150" t="s">
        <v>645</v>
      </c>
      <c r="K29" s="150" t="s">
        <v>193</v>
      </c>
      <c r="L29" s="97">
        <v>3</v>
      </c>
      <c r="M29" s="97">
        <v>2</v>
      </c>
      <c r="N29" s="97">
        <v>1</v>
      </c>
      <c r="O29" s="97">
        <v>3</v>
      </c>
      <c r="P29" s="97">
        <v>1</v>
      </c>
      <c r="Q29" s="97">
        <v>3</v>
      </c>
      <c r="R29" s="97">
        <v>1</v>
      </c>
      <c r="S29" s="97">
        <v>0</v>
      </c>
      <c r="T29" s="97">
        <v>1</v>
      </c>
      <c r="U29" s="97">
        <v>5</v>
      </c>
      <c r="V29" s="121">
        <v>20</v>
      </c>
      <c r="W29" s="97">
        <v>1</v>
      </c>
      <c r="X29" s="97">
        <v>1</v>
      </c>
      <c r="Y29" s="97">
        <v>5</v>
      </c>
      <c r="Z29" s="97">
        <v>2</v>
      </c>
      <c r="AA29" s="97">
        <v>3</v>
      </c>
      <c r="AB29" s="97">
        <v>3</v>
      </c>
      <c r="AC29" s="97">
        <v>1</v>
      </c>
      <c r="AD29" s="97">
        <v>5</v>
      </c>
      <c r="AE29" s="97">
        <v>3</v>
      </c>
      <c r="AF29" s="97">
        <v>5</v>
      </c>
      <c r="AG29" s="121">
        <v>29</v>
      </c>
      <c r="AH29" s="189">
        <v>49</v>
      </c>
      <c r="AI29" s="189">
        <v>0.270833333333333</v>
      </c>
      <c r="AJ29" s="137">
        <v>0.0208333333333333</v>
      </c>
      <c r="AK29" s="137">
        <v>0.39166666666666666</v>
      </c>
      <c r="AL29" s="137">
        <v>0.6354166666666666</v>
      </c>
      <c r="AM29" s="190">
        <v>0.2229167</v>
      </c>
      <c r="AN29" s="155">
        <v>0</v>
      </c>
      <c r="AO29" s="155">
        <v>0</v>
      </c>
      <c r="AP29" s="155">
        <v>0</v>
      </c>
      <c r="AQ29" s="156">
        <v>0</v>
      </c>
      <c r="AR29" s="44">
        <v>0</v>
      </c>
      <c r="AS29" s="182">
        <v>49</v>
      </c>
      <c r="AT29" s="191">
        <v>1</v>
      </c>
      <c r="AU29" s="192">
        <v>7</v>
      </c>
      <c r="AV29" s="193">
        <v>2</v>
      </c>
      <c r="AW29" s="192">
        <v>6</v>
      </c>
      <c r="AX29" s="192">
        <v>4</v>
      </c>
      <c r="AY29" s="147">
        <v>100700200600</v>
      </c>
      <c r="AZ29" s="45"/>
      <c r="BA29" s="45"/>
    </row>
    <row r="30" spans="1:53" s="19" customFormat="1" ht="15" customHeight="1">
      <c r="A30" s="97"/>
      <c r="B30" s="12"/>
      <c r="C30" s="97">
        <v>24</v>
      </c>
      <c r="D30" s="188" t="s">
        <v>5</v>
      </c>
      <c r="E30" s="150">
        <v>93</v>
      </c>
      <c r="F30" s="150" t="s">
        <v>675</v>
      </c>
      <c r="G30" s="150" t="s">
        <v>401</v>
      </c>
      <c r="H30" s="150" t="s">
        <v>395</v>
      </c>
      <c r="I30" s="150">
        <v>1991</v>
      </c>
      <c r="J30" s="150" t="s">
        <v>404</v>
      </c>
      <c r="K30" s="150"/>
      <c r="L30" s="97">
        <v>0</v>
      </c>
      <c r="M30" s="97">
        <v>5</v>
      </c>
      <c r="N30" s="97">
        <v>5</v>
      </c>
      <c r="O30" s="97">
        <v>5</v>
      </c>
      <c r="P30" s="97">
        <v>5</v>
      </c>
      <c r="Q30" s="97">
        <v>5</v>
      </c>
      <c r="R30" s="97">
        <v>0</v>
      </c>
      <c r="S30" s="97">
        <v>0</v>
      </c>
      <c r="T30" s="97">
        <v>0</v>
      </c>
      <c r="U30" s="97">
        <v>5</v>
      </c>
      <c r="V30" s="121">
        <v>30</v>
      </c>
      <c r="W30" s="97">
        <v>0</v>
      </c>
      <c r="X30" s="97">
        <v>0</v>
      </c>
      <c r="Y30" s="97">
        <v>5</v>
      </c>
      <c r="Z30" s="97">
        <v>5</v>
      </c>
      <c r="AA30" s="97">
        <v>5</v>
      </c>
      <c r="AB30" s="97">
        <v>0</v>
      </c>
      <c r="AC30" s="97">
        <v>0</v>
      </c>
      <c r="AD30" s="97">
        <v>0</v>
      </c>
      <c r="AE30" s="97">
        <v>0</v>
      </c>
      <c r="AF30" s="97">
        <v>5</v>
      </c>
      <c r="AG30" s="121">
        <v>20</v>
      </c>
      <c r="AH30" s="189">
        <v>50</v>
      </c>
      <c r="AI30" s="189">
        <v>0.270833333333333</v>
      </c>
      <c r="AJ30" s="137">
        <v>0</v>
      </c>
      <c r="AK30" s="137">
        <v>0.454166666666667</v>
      </c>
      <c r="AL30" s="137">
        <v>0.6979166666666666</v>
      </c>
      <c r="AM30" s="190">
        <v>0.24375</v>
      </c>
      <c r="AN30" s="155">
        <v>0</v>
      </c>
      <c r="AO30" s="155">
        <v>0</v>
      </c>
      <c r="AP30" s="155">
        <v>0</v>
      </c>
      <c r="AQ30" s="156">
        <v>0</v>
      </c>
      <c r="AR30" s="44">
        <v>0</v>
      </c>
      <c r="AS30" s="182">
        <v>50</v>
      </c>
      <c r="AT30" s="191">
        <v>10</v>
      </c>
      <c r="AU30" s="192">
        <v>0</v>
      </c>
      <c r="AV30" s="193">
        <v>0</v>
      </c>
      <c r="AW30" s="192">
        <v>0</v>
      </c>
      <c r="AX30" s="192">
        <v>10</v>
      </c>
      <c r="AY30" s="147">
        <v>1000000000000</v>
      </c>
      <c r="AZ30" s="45"/>
      <c r="BA30" s="45"/>
    </row>
    <row r="31" spans="1:53" s="19" customFormat="1" ht="15" customHeight="1">
      <c r="A31" s="97"/>
      <c r="B31" s="12"/>
      <c r="C31" s="97">
        <v>25</v>
      </c>
      <c r="D31" s="188" t="s">
        <v>184</v>
      </c>
      <c r="E31" s="150">
        <v>35</v>
      </c>
      <c r="F31" s="150" t="s">
        <v>533</v>
      </c>
      <c r="G31" s="150" t="s">
        <v>534</v>
      </c>
      <c r="H31" s="150" t="s">
        <v>494</v>
      </c>
      <c r="I31" s="150">
        <v>1984</v>
      </c>
      <c r="J31" s="150" t="s">
        <v>535</v>
      </c>
      <c r="K31" s="150" t="s">
        <v>193</v>
      </c>
      <c r="L31" s="97">
        <v>1</v>
      </c>
      <c r="M31" s="97">
        <v>0</v>
      </c>
      <c r="N31" s="97">
        <v>0</v>
      </c>
      <c r="O31" s="97">
        <v>5</v>
      </c>
      <c r="P31" s="97">
        <v>5</v>
      </c>
      <c r="Q31" s="97">
        <v>1</v>
      </c>
      <c r="R31" s="97">
        <v>5</v>
      </c>
      <c r="S31" s="97">
        <v>1</v>
      </c>
      <c r="T31" s="97">
        <v>0</v>
      </c>
      <c r="U31" s="97">
        <v>5</v>
      </c>
      <c r="V31" s="121">
        <v>23</v>
      </c>
      <c r="W31" s="97">
        <v>1</v>
      </c>
      <c r="X31" s="97">
        <v>0</v>
      </c>
      <c r="Y31" s="97">
        <v>0</v>
      </c>
      <c r="Z31" s="97">
        <v>5</v>
      </c>
      <c r="AA31" s="97">
        <v>5</v>
      </c>
      <c r="AB31" s="97">
        <v>5</v>
      </c>
      <c r="AC31" s="97">
        <v>5</v>
      </c>
      <c r="AD31" s="97">
        <v>0</v>
      </c>
      <c r="AE31" s="97">
        <v>1</v>
      </c>
      <c r="AF31" s="97">
        <v>5</v>
      </c>
      <c r="AG31" s="121">
        <v>27</v>
      </c>
      <c r="AH31" s="189">
        <v>50</v>
      </c>
      <c r="AI31" s="189">
        <v>0.270833333333333</v>
      </c>
      <c r="AJ31" s="137">
        <v>0.0208333333333333</v>
      </c>
      <c r="AK31" s="137">
        <v>0.43333333333333335</v>
      </c>
      <c r="AL31" s="137">
        <v>0.6798611111111111</v>
      </c>
      <c r="AM31" s="190">
        <v>0.2256944</v>
      </c>
      <c r="AN31" s="155">
        <v>0</v>
      </c>
      <c r="AO31" s="155">
        <v>0</v>
      </c>
      <c r="AP31" s="155">
        <v>0</v>
      </c>
      <c r="AQ31" s="156">
        <v>0</v>
      </c>
      <c r="AR31" s="44">
        <v>0</v>
      </c>
      <c r="AS31" s="182">
        <v>50</v>
      </c>
      <c r="AT31" s="191">
        <v>6</v>
      </c>
      <c r="AU31" s="192">
        <v>5</v>
      </c>
      <c r="AV31" s="193">
        <v>0</v>
      </c>
      <c r="AW31" s="192">
        <v>0</v>
      </c>
      <c r="AX31" s="192">
        <v>9</v>
      </c>
      <c r="AY31" s="147">
        <v>600500000000</v>
      </c>
      <c r="AZ31" s="45"/>
      <c r="BA31" s="45"/>
    </row>
    <row r="32" spans="1:53" s="19" customFormat="1" ht="15" customHeight="1">
      <c r="A32" s="97"/>
      <c r="B32" s="12"/>
      <c r="C32" s="97">
        <v>26</v>
      </c>
      <c r="D32" s="188" t="s">
        <v>184</v>
      </c>
      <c r="E32" s="150">
        <v>45</v>
      </c>
      <c r="F32" s="150" t="s">
        <v>384</v>
      </c>
      <c r="G32" s="150" t="s">
        <v>385</v>
      </c>
      <c r="H32" s="150" t="s">
        <v>377</v>
      </c>
      <c r="I32" s="150">
        <v>1970</v>
      </c>
      <c r="J32" s="150" t="s">
        <v>649</v>
      </c>
      <c r="K32" s="150" t="s">
        <v>193</v>
      </c>
      <c r="L32" s="97">
        <v>1</v>
      </c>
      <c r="M32" s="97">
        <v>1</v>
      </c>
      <c r="N32" s="97">
        <v>3</v>
      </c>
      <c r="O32" s="97">
        <v>2</v>
      </c>
      <c r="P32" s="97">
        <v>3</v>
      </c>
      <c r="Q32" s="97">
        <v>5</v>
      </c>
      <c r="R32" s="97">
        <v>1</v>
      </c>
      <c r="S32" s="97">
        <v>1</v>
      </c>
      <c r="T32" s="97">
        <v>5</v>
      </c>
      <c r="U32" s="97">
        <v>5</v>
      </c>
      <c r="V32" s="121">
        <v>27</v>
      </c>
      <c r="W32" s="97">
        <v>2</v>
      </c>
      <c r="X32" s="97">
        <v>0</v>
      </c>
      <c r="Y32" s="97">
        <v>1</v>
      </c>
      <c r="Z32" s="97">
        <v>2</v>
      </c>
      <c r="AA32" s="97">
        <v>3</v>
      </c>
      <c r="AB32" s="97">
        <v>5</v>
      </c>
      <c r="AC32" s="97">
        <v>0</v>
      </c>
      <c r="AD32" s="97">
        <v>0</v>
      </c>
      <c r="AE32" s="97">
        <v>5</v>
      </c>
      <c r="AF32" s="97">
        <v>5</v>
      </c>
      <c r="AG32" s="121">
        <v>23</v>
      </c>
      <c r="AH32" s="189">
        <v>50</v>
      </c>
      <c r="AI32" s="189">
        <v>0.270833333333333</v>
      </c>
      <c r="AJ32" s="137">
        <v>0.0208333333333333</v>
      </c>
      <c r="AK32" s="137">
        <v>0.4236111111111111</v>
      </c>
      <c r="AL32" s="137">
        <v>0.6256944444444444</v>
      </c>
      <c r="AM32" s="190">
        <v>0.18125</v>
      </c>
      <c r="AN32" s="155">
        <v>0</v>
      </c>
      <c r="AO32" s="155">
        <v>0</v>
      </c>
      <c r="AP32" s="155">
        <v>0</v>
      </c>
      <c r="AQ32" s="156">
        <v>0</v>
      </c>
      <c r="AR32" s="44">
        <v>0</v>
      </c>
      <c r="AS32" s="182">
        <v>50</v>
      </c>
      <c r="AT32" s="191">
        <v>3</v>
      </c>
      <c r="AU32" s="192">
        <v>5</v>
      </c>
      <c r="AV32" s="193">
        <v>3</v>
      </c>
      <c r="AW32" s="192">
        <v>3</v>
      </c>
      <c r="AX32" s="192">
        <v>6</v>
      </c>
      <c r="AY32" s="147">
        <v>300500300300</v>
      </c>
      <c r="AZ32" s="45"/>
      <c r="BA32" s="45"/>
    </row>
    <row r="33" spans="1:53" s="19" customFormat="1" ht="15" customHeight="1">
      <c r="A33" s="97"/>
      <c r="B33" s="12"/>
      <c r="C33" s="97">
        <v>27</v>
      </c>
      <c r="D33" s="188" t="s">
        <v>184</v>
      </c>
      <c r="E33" s="150">
        <v>70</v>
      </c>
      <c r="F33" s="150" t="s">
        <v>672</v>
      </c>
      <c r="G33" s="150" t="s">
        <v>399</v>
      </c>
      <c r="H33" s="150" t="s">
        <v>395</v>
      </c>
      <c r="I33" s="150">
        <v>1988</v>
      </c>
      <c r="J33" s="150" t="s">
        <v>400</v>
      </c>
      <c r="K33" s="150" t="s">
        <v>193</v>
      </c>
      <c r="L33" s="97">
        <v>2</v>
      </c>
      <c r="M33" s="97">
        <v>5</v>
      </c>
      <c r="N33" s="97">
        <v>3</v>
      </c>
      <c r="O33" s="97">
        <v>3</v>
      </c>
      <c r="P33" s="97">
        <v>3</v>
      </c>
      <c r="Q33" s="97">
        <v>5</v>
      </c>
      <c r="R33" s="97">
        <v>2</v>
      </c>
      <c r="S33" s="97">
        <v>0</v>
      </c>
      <c r="T33" s="97">
        <v>3</v>
      </c>
      <c r="U33" s="97">
        <v>5</v>
      </c>
      <c r="V33" s="121">
        <v>31</v>
      </c>
      <c r="W33" s="97">
        <v>1</v>
      </c>
      <c r="X33" s="97">
        <v>1</v>
      </c>
      <c r="Y33" s="97">
        <v>1</v>
      </c>
      <c r="Z33" s="97">
        <v>3</v>
      </c>
      <c r="AA33" s="97">
        <v>5</v>
      </c>
      <c r="AB33" s="97">
        <v>1</v>
      </c>
      <c r="AC33" s="97">
        <v>3</v>
      </c>
      <c r="AD33" s="97">
        <v>0</v>
      </c>
      <c r="AE33" s="97">
        <v>2</v>
      </c>
      <c r="AF33" s="97">
        <v>5</v>
      </c>
      <c r="AG33" s="121">
        <v>22</v>
      </c>
      <c r="AH33" s="189">
        <v>53</v>
      </c>
      <c r="AI33" s="189">
        <v>0.270833333333333</v>
      </c>
      <c r="AJ33" s="137">
        <v>0.0208333333333333</v>
      </c>
      <c r="AK33" s="137">
        <v>0.4291666666666667</v>
      </c>
      <c r="AL33" s="137">
        <v>0.6944444444444445</v>
      </c>
      <c r="AM33" s="190">
        <v>0.2444444</v>
      </c>
      <c r="AN33" s="155">
        <v>0</v>
      </c>
      <c r="AO33" s="155">
        <v>0</v>
      </c>
      <c r="AP33" s="155">
        <v>0</v>
      </c>
      <c r="AQ33" s="156">
        <v>0</v>
      </c>
      <c r="AR33" s="44">
        <v>0</v>
      </c>
      <c r="AS33" s="182">
        <v>53</v>
      </c>
      <c r="AT33" s="191">
        <v>2</v>
      </c>
      <c r="AU33" s="192">
        <v>4</v>
      </c>
      <c r="AV33" s="193">
        <v>3</v>
      </c>
      <c r="AW33" s="192">
        <v>6</v>
      </c>
      <c r="AX33" s="192">
        <v>5</v>
      </c>
      <c r="AY33" s="147">
        <v>200400300600</v>
      </c>
      <c r="AZ33" s="45"/>
      <c r="BA33" s="45"/>
    </row>
    <row r="34" spans="1:53" s="19" customFormat="1" ht="15" customHeight="1">
      <c r="A34" s="97"/>
      <c r="B34" s="12"/>
      <c r="C34" s="97">
        <v>28</v>
      </c>
      <c r="D34" s="188" t="s">
        <v>184</v>
      </c>
      <c r="E34" s="150">
        <v>57</v>
      </c>
      <c r="F34" s="150" t="s">
        <v>233</v>
      </c>
      <c r="G34" s="150" t="s">
        <v>234</v>
      </c>
      <c r="H34" s="150" t="s">
        <v>228</v>
      </c>
      <c r="I34" s="150">
        <v>1985</v>
      </c>
      <c r="J34" s="150" t="s">
        <v>235</v>
      </c>
      <c r="K34" s="150"/>
      <c r="L34" s="97">
        <v>5</v>
      </c>
      <c r="M34" s="97">
        <v>3</v>
      </c>
      <c r="N34" s="97">
        <v>1</v>
      </c>
      <c r="O34" s="97">
        <v>5</v>
      </c>
      <c r="P34" s="97">
        <v>5</v>
      </c>
      <c r="Q34" s="97">
        <v>5</v>
      </c>
      <c r="R34" s="97">
        <v>0</v>
      </c>
      <c r="S34" s="97">
        <v>5</v>
      </c>
      <c r="T34" s="97">
        <v>2</v>
      </c>
      <c r="U34" s="97">
        <v>5</v>
      </c>
      <c r="V34" s="121">
        <v>36</v>
      </c>
      <c r="W34" s="97">
        <v>2</v>
      </c>
      <c r="X34" s="97">
        <v>1</v>
      </c>
      <c r="Y34" s="97">
        <v>2</v>
      </c>
      <c r="Z34" s="97">
        <v>5</v>
      </c>
      <c r="AA34" s="97">
        <v>5</v>
      </c>
      <c r="AB34" s="97">
        <v>5</v>
      </c>
      <c r="AC34" s="97">
        <v>0</v>
      </c>
      <c r="AD34" s="97">
        <v>0</v>
      </c>
      <c r="AE34" s="97">
        <v>0</v>
      </c>
      <c r="AF34" s="97">
        <v>5</v>
      </c>
      <c r="AG34" s="121">
        <v>25</v>
      </c>
      <c r="AH34" s="189">
        <v>61</v>
      </c>
      <c r="AI34" s="189">
        <v>0.270833333333333</v>
      </c>
      <c r="AJ34" s="137">
        <v>0.0208333333333333</v>
      </c>
      <c r="AK34" s="137">
        <v>0.41944444444444445</v>
      </c>
      <c r="AL34" s="137">
        <v>0.7013888888888888</v>
      </c>
      <c r="AM34" s="190">
        <v>0.2611111</v>
      </c>
      <c r="AN34" s="155">
        <v>0</v>
      </c>
      <c r="AO34" s="155">
        <v>0</v>
      </c>
      <c r="AP34" s="155">
        <v>0</v>
      </c>
      <c r="AQ34" s="156">
        <v>0</v>
      </c>
      <c r="AR34" s="44">
        <v>0</v>
      </c>
      <c r="AS34" s="182">
        <v>61</v>
      </c>
      <c r="AT34" s="191">
        <v>4</v>
      </c>
      <c r="AU34" s="192">
        <v>2</v>
      </c>
      <c r="AV34" s="193">
        <v>3</v>
      </c>
      <c r="AW34" s="192">
        <v>1</v>
      </c>
      <c r="AX34" s="192">
        <v>10</v>
      </c>
      <c r="AY34" s="147">
        <v>400200300100</v>
      </c>
      <c r="AZ34" s="45"/>
      <c r="BA34" s="45"/>
    </row>
    <row r="35" spans="1:53" s="19" customFormat="1" ht="15" customHeight="1">
      <c r="A35" s="97"/>
      <c r="B35" s="12"/>
      <c r="C35" s="97">
        <v>29</v>
      </c>
      <c r="D35" s="188" t="s">
        <v>184</v>
      </c>
      <c r="E35" s="150">
        <v>41</v>
      </c>
      <c r="F35" s="150" t="s">
        <v>242</v>
      </c>
      <c r="G35" s="150" t="s">
        <v>243</v>
      </c>
      <c r="H35" s="150" t="s">
        <v>228</v>
      </c>
      <c r="I35" s="150">
        <v>1990</v>
      </c>
      <c r="J35" s="150" t="s">
        <v>244</v>
      </c>
      <c r="K35" s="150"/>
      <c r="L35" s="97">
        <v>1</v>
      </c>
      <c r="M35" s="97">
        <v>1</v>
      </c>
      <c r="N35" s="97">
        <v>5</v>
      </c>
      <c r="O35" s="97">
        <v>5</v>
      </c>
      <c r="P35" s="97">
        <v>3</v>
      </c>
      <c r="Q35" s="97">
        <v>3</v>
      </c>
      <c r="R35" s="97">
        <v>0</v>
      </c>
      <c r="S35" s="97">
        <v>5</v>
      </c>
      <c r="T35" s="97">
        <v>5</v>
      </c>
      <c r="U35" s="97">
        <v>5</v>
      </c>
      <c r="V35" s="121">
        <v>33</v>
      </c>
      <c r="W35" s="97">
        <v>2</v>
      </c>
      <c r="X35" s="97">
        <v>1</v>
      </c>
      <c r="Y35" s="97">
        <v>2</v>
      </c>
      <c r="Z35" s="97">
        <v>5</v>
      </c>
      <c r="AA35" s="97">
        <v>2</v>
      </c>
      <c r="AB35" s="97">
        <v>3</v>
      </c>
      <c r="AC35" s="97">
        <v>1</v>
      </c>
      <c r="AD35" s="97">
        <v>2</v>
      </c>
      <c r="AE35" s="97">
        <v>5</v>
      </c>
      <c r="AF35" s="97">
        <v>5</v>
      </c>
      <c r="AG35" s="121">
        <v>28</v>
      </c>
      <c r="AH35" s="189">
        <v>61</v>
      </c>
      <c r="AI35" s="189">
        <v>0.270833333333333</v>
      </c>
      <c r="AJ35" s="137">
        <v>0.0208333333333333</v>
      </c>
      <c r="AK35" s="137">
        <v>0.4083333333333334</v>
      </c>
      <c r="AL35" s="137">
        <v>0.6638888888888889</v>
      </c>
      <c r="AM35" s="190">
        <v>0.2347222</v>
      </c>
      <c r="AN35" s="155">
        <v>0</v>
      </c>
      <c r="AO35" s="155">
        <v>0</v>
      </c>
      <c r="AP35" s="155">
        <v>0</v>
      </c>
      <c r="AQ35" s="156">
        <v>0</v>
      </c>
      <c r="AR35" s="44">
        <v>0</v>
      </c>
      <c r="AS35" s="182">
        <v>61</v>
      </c>
      <c r="AT35" s="191">
        <v>1</v>
      </c>
      <c r="AU35" s="192">
        <v>4</v>
      </c>
      <c r="AV35" s="193">
        <v>4</v>
      </c>
      <c r="AW35" s="192">
        <v>3</v>
      </c>
      <c r="AX35" s="192">
        <v>8</v>
      </c>
      <c r="AY35" s="147">
        <v>100400400300</v>
      </c>
      <c r="AZ35" s="45"/>
      <c r="BA35" s="45"/>
    </row>
    <row r="36" spans="1:53" s="19" customFormat="1" ht="15" customHeight="1">
      <c r="A36" s="97"/>
      <c r="B36" s="12"/>
      <c r="C36" s="97">
        <v>30</v>
      </c>
      <c r="D36" s="188" t="s">
        <v>184</v>
      </c>
      <c r="E36" s="150">
        <v>40</v>
      </c>
      <c r="F36" s="150" t="s">
        <v>591</v>
      </c>
      <c r="G36" s="150" t="s">
        <v>592</v>
      </c>
      <c r="H36" s="150" t="s">
        <v>589</v>
      </c>
      <c r="I36" s="150">
        <v>1990</v>
      </c>
      <c r="J36" s="150" t="s">
        <v>593</v>
      </c>
      <c r="K36" s="150" t="s">
        <v>193</v>
      </c>
      <c r="L36" s="97">
        <v>3</v>
      </c>
      <c r="M36" s="97">
        <v>1</v>
      </c>
      <c r="N36" s="97">
        <v>1</v>
      </c>
      <c r="O36" s="97">
        <v>5</v>
      </c>
      <c r="P36" s="97">
        <v>5</v>
      </c>
      <c r="Q36" s="97">
        <v>5</v>
      </c>
      <c r="R36" s="97">
        <v>5</v>
      </c>
      <c r="S36" s="97">
        <v>5</v>
      </c>
      <c r="T36" s="97">
        <v>0</v>
      </c>
      <c r="U36" s="97">
        <v>5</v>
      </c>
      <c r="V36" s="121">
        <v>35</v>
      </c>
      <c r="W36" s="97">
        <v>3</v>
      </c>
      <c r="X36" s="97">
        <v>0</v>
      </c>
      <c r="Y36" s="97">
        <v>0</v>
      </c>
      <c r="Z36" s="97">
        <v>5</v>
      </c>
      <c r="AA36" s="97">
        <v>1</v>
      </c>
      <c r="AB36" s="97">
        <v>5</v>
      </c>
      <c r="AC36" s="97">
        <v>5</v>
      </c>
      <c r="AD36" s="97">
        <v>0</v>
      </c>
      <c r="AE36" s="97">
        <v>3</v>
      </c>
      <c r="AF36" s="97">
        <v>5</v>
      </c>
      <c r="AG36" s="121">
        <v>27</v>
      </c>
      <c r="AH36" s="189">
        <v>62</v>
      </c>
      <c r="AI36" s="189">
        <v>0.270833333333333</v>
      </c>
      <c r="AJ36" s="137">
        <v>0.0208333333333333</v>
      </c>
      <c r="AK36" s="137">
        <v>0.40972222222222227</v>
      </c>
      <c r="AL36" s="137">
        <v>0.6256944444444444</v>
      </c>
      <c r="AM36" s="190">
        <v>0.1951389</v>
      </c>
      <c r="AN36" s="155">
        <v>0</v>
      </c>
      <c r="AO36" s="155">
        <v>0</v>
      </c>
      <c r="AP36" s="155">
        <v>0</v>
      </c>
      <c r="AQ36" s="156">
        <v>0</v>
      </c>
      <c r="AR36" s="44">
        <v>0</v>
      </c>
      <c r="AS36" s="182">
        <v>62</v>
      </c>
      <c r="AT36" s="191">
        <v>4</v>
      </c>
      <c r="AU36" s="192">
        <v>3</v>
      </c>
      <c r="AV36" s="193">
        <v>0</v>
      </c>
      <c r="AW36" s="192">
        <v>3</v>
      </c>
      <c r="AX36" s="192">
        <v>10</v>
      </c>
      <c r="AY36" s="147">
        <v>400300000300</v>
      </c>
      <c r="AZ36" s="45"/>
      <c r="BA36" s="45"/>
    </row>
    <row r="37" spans="1:53" s="19" customFormat="1" ht="15" customHeight="1">
      <c r="A37" s="97"/>
      <c r="B37" s="12"/>
      <c r="C37" s="97">
        <v>31</v>
      </c>
      <c r="D37" s="188" t="s">
        <v>5</v>
      </c>
      <c r="E37" s="150">
        <v>94</v>
      </c>
      <c r="F37" s="150" t="s">
        <v>676</v>
      </c>
      <c r="G37" s="150" t="s">
        <v>403</v>
      </c>
      <c r="H37" s="150" t="s">
        <v>395</v>
      </c>
      <c r="I37" s="150">
        <v>1991</v>
      </c>
      <c r="J37" s="150" t="s">
        <v>405</v>
      </c>
      <c r="K37" s="150"/>
      <c r="L37" s="97">
        <v>0</v>
      </c>
      <c r="M37" s="97">
        <v>0</v>
      </c>
      <c r="N37" s="97">
        <v>5</v>
      </c>
      <c r="O37" s="97">
        <v>5</v>
      </c>
      <c r="P37" s="97">
        <v>3</v>
      </c>
      <c r="Q37" s="97">
        <v>5</v>
      </c>
      <c r="R37" s="97">
        <v>2</v>
      </c>
      <c r="S37" s="97">
        <v>0</v>
      </c>
      <c r="T37" s="97">
        <v>3</v>
      </c>
      <c r="U37" s="97">
        <v>5</v>
      </c>
      <c r="V37" s="121">
        <v>28</v>
      </c>
      <c r="W37" s="97">
        <v>1</v>
      </c>
      <c r="X37" s="97">
        <v>1</v>
      </c>
      <c r="Y37" s="97">
        <v>5</v>
      </c>
      <c r="Z37" s="97">
        <v>5</v>
      </c>
      <c r="AA37" s="97">
        <v>5</v>
      </c>
      <c r="AB37" s="97">
        <v>5</v>
      </c>
      <c r="AC37" s="97">
        <v>1</v>
      </c>
      <c r="AD37" s="97">
        <v>1</v>
      </c>
      <c r="AE37" s="97">
        <v>5</v>
      </c>
      <c r="AF37" s="97">
        <v>5</v>
      </c>
      <c r="AG37" s="121">
        <v>34</v>
      </c>
      <c r="AH37" s="189">
        <v>62</v>
      </c>
      <c r="AI37" s="189">
        <v>0.270833333333333</v>
      </c>
      <c r="AJ37" s="137">
        <v>0</v>
      </c>
      <c r="AK37" s="137">
        <v>0.466666666666667</v>
      </c>
      <c r="AL37" s="137">
        <v>0.7243055555555555</v>
      </c>
      <c r="AM37" s="190">
        <v>0.2576389</v>
      </c>
      <c r="AN37" s="155">
        <v>0</v>
      </c>
      <c r="AO37" s="155">
        <v>0</v>
      </c>
      <c r="AP37" s="155">
        <v>0</v>
      </c>
      <c r="AQ37" s="156">
        <v>0</v>
      </c>
      <c r="AR37" s="44">
        <v>0</v>
      </c>
      <c r="AS37" s="182">
        <v>62</v>
      </c>
      <c r="AT37" s="191">
        <v>3</v>
      </c>
      <c r="AU37" s="192">
        <v>4</v>
      </c>
      <c r="AV37" s="193">
        <v>1</v>
      </c>
      <c r="AW37" s="192">
        <v>2</v>
      </c>
      <c r="AX37" s="192">
        <v>10</v>
      </c>
      <c r="AY37" s="147">
        <v>300400100200</v>
      </c>
      <c r="AZ37" s="45"/>
      <c r="BA37" s="45"/>
    </row>
    <row r="38" spans="1:53" s="19" customFormat="1" ht="15" customHeight="1">
      <c r="A38" s="97"/>
      <c r="B38" s="12"/>
      <c r="C38" s="97">
        <v>32</v>
      </c>
      <c r="D38" s="188" t="s">
        <v>5</v>
      </c>
      <c r="E38" s="150">
        <v>104</v>
      </c>
      <c r="F38" s="150" t="s">
        <v>539</v>
      </c>
      <c r="G38" s="150" t="s">
        <v>540</v>
      </c>
      <c r="H38" s="150" t="s">
        <v>494</v>
      </c>
      <c r="I38" s="150">
        <v>1991</v>
      </c>
      <c r="J38" s="150" t="s">
        <v>541</v>
      </c>
      <c r="K38" s="150" t="s">
        <v>193</v>
      </c>
      <c r="L38" s="97">
        <v>5</v>
      </c>
      <c r="M38" s="97">
        <v>2</v>
      </c>
      <c r="N38" s="97">
        <v>1</v>
      </c>
      <c r="O38" s="97">
        <v>5</v>
      </c>
      <c r="P38" s="97">
        <v>5</v>
      </c>
      <c r="Q38" s="97">
        <v>5</v>
      </c>
      <c r="R38" s="97">
        <v>1</v>
      </c>
      <c r="S38" s="97">
        <v>0</v>
      </c>
      <c r="T38" s="97">
        <v>3</v>
      </c>
      <c r="U38" s="97">
        <v>5</v>
      </c>
      <c r="V38" s="121">
        <v>32</v>
      </c>
      <c r="W38" s="97">
        <v>2</v>
      </c>
      <c r="X38" s="97">
        <v>1</v>
      </c>
      <c r="Y38" s="97">
        <v>1</v>
      </c>
      <c r="Z38" s="97">
        <v>5</v>
      </c>
      <c r="AA38" s="97">
        <v>5</v>
      </c>
      <c r="AB38" s="97">
        <v>3</v>
      </c>
      <c r="AC38" s="97">
        <v>5</v>
      </c>
      <c r="AD38" s="97">
        <v>0</v>
      </c>
      <c r="AE38" s="97">
        <v>5</v>
      </c>
      <c r="AF38" s="97">
        <v>5</v>
      </c>
      <c r="AG38" s="121">
        <v>32</v>
      </c>
      <c r="AH38" s="189">
        <v>64</v>
      </c>
      <c r="AI38" s="189">
        <v>0.270833333333333</v>
      </c>
      <c r="AJ38" s="137">
        <v>0</v>
      </c>
      <c r="AK38" s="137">
        <v>0.461111111111111</v>
      </c>
      <c r="AL38" s="137">
        <v>0.7020833333333334</v>
      </c>
      <c r="AM38" s="190">
        <v>0.2409722</v>
      </c>
      <c r="AN38" s="155">
        <v>0</v>
      </c>
      <c r="AO38" s="155">
        <v>0</v>
      </c>
      <c r="AP38" s="155">
        <v>0</v>
      </c>
      <c r="AQ38" s="156">
        <v>0</v>
      </c>
      <c r="AR38" s="44">
        <v>0</v>
      </c>
      <c r="AS38" s="182">
        <v>64</v>
      </c>
      <c r="AT38" s="191">
        <v>2</v>
      </c>
      <c r="AU38" s="192">
        <v>4</v>
      </c>
      <c r="AV38" s="193">
        <v>2</v>
      </c>
      <c r="AW38" s="192">
        <v>2</v>
      </c>
      <c r="AX38" s="192">
        <v>10</v>
      </c>
      <c r="AY38" s="147">
        <v>200400200200</v>
      </c>
      <c r="AZ38" s="45"/>
      <c r="BA38" s="45"/>
    </row>
    <row r="39" spans="1:53" s="19" customFormat="1" ht="15" customHeight="1">
      <c r="A39" s="97"/>
      <c r="B39" s="12"/>
      <c r="C39" s="97">
        <v>33</v>
      </c>
      <c r="D39" s="188" t="s">
        <v>184</v>
      </c>
      <c r="E39" s="150">
        <v>79</v>
      </c>
      <c r="F39" s="150" t="s">
        <v>236</v>
      </c>
      <c r="G39" s="150" t="s">
        <v>237</v>
      </c>
      <c r="H39" s="150" t="s">
        <v>228</v>
      </c>
      <c r="I39" s="150">
        <v>1989</v>
      </c>
      <c r="J39" s="150" t="s">
        <v>238</v>
      </c>
      <c r="K39" s="150" t="s">
        <v>193</v>
      </c>
      <c r="L39" s="97">
        <v>5</v>
      </c>
      <c r="M39" s="97">
        <v>0</v>
      </c>
      <c r="N39" s="97">
        <v>5</v>
      </c>
      <c r="O39" s="97">
        <v>5</v>
      </c>
      <c r="P39" s="97">
        <v>5</v>
      </c>
      <c r="Q39" s="97">
        <v>5</v>
      </c>
      <c r="R39" s="97">
        <v>5</v>
      </c>
      <c r="S39" s="97">
        <v>0</v>
      </c>
      <c r="T39" s="97">
        <v>1</v>
      </c>
      <c r="U39" s="97">
        <v>5</v>
      </c>
      <c r="V39" s="121">
        <v>36</v>
      </c>
      <c r="W39" s="97">
        <v>1</v>
      </c>
      <c r="X39" s="97">
        <v>5</v>
      </c>
      <c r="Y39" s="97">
        <v>0</v>
      </c>
      <c r="Z39" s="97">
        <v>3</v>
      </c>
      <c r="AA39" s="97">
        <v>5</v>
      </c>
      <c r="AB39" s="97">
        <v>1</v>
      </c>
      <c r="AC39" s="97">
        <v>5</v>
      </c>
      <c r="AD39" s="97">
        <v>0</v>
      </c>
      <c r="AE39" s="97">
        <v>5</v>
      </c>
      <c r="AF39" s="97">
        <v>5</v>
      </c>
      <c r="AG39" s="121">
        <v>30</v>
      </c>
      <c r="AH39" s="189">
        <v>66</v>
      </c>
      <c r="AI39" s="189">
        <v>0.270833333333333</v>
      </c>
      <c r="AJ39" s="137">
        <v>0.0208333333333333</v>
      </c>
      <c r="AK39" s="137">
        <v>0.43194444444444446</v>
      </c>
      <c r="AL39" s="137">
        <v>0.6986111111111111</v>
      </c>
      <c r="AM39" s="190">
        <v>0.2458333</v>
      </c>
      <c r="AN39" s="155">
        <v>0</v>
      </c>
      <c r="AO39" s="155">
        <v>0</v>
      </c>
      <c r="AP39" s="155">
        <v>0</v>
      </c>
      <c r="AQ39" s="156">
        <v>0</v>
      </c>
      <c r="AR39" s="44">
        <v>0</v>
      </c>
      <c r="AS39" s="182">
        <v>66</v>
      </c>
      <c r="AT39" s="191">
        <v>4</v>
      </c>
      <c r="AU39" s="192">
        <v>3</v>
      </c>
      <c r="AV39" s="193">
        <v>0</v>
      </c>
      <c r="AW39" s="192">
        <v>1</v>
      </c>
      <c r="AX39" s="192">
        <v>12</v>
      </c>
      <c r="AY39" s="147">
        <v>400300000100</v>
      </c>
      <c r="AZ39" s="45"/>
      <c r="BA39" s="45"/>
    </row>
    <row r="40" spans="1:53" s="19" customFormat="1" ht="15" customHeight="1">
      <c r="A40" s="97"/>
      <c r="B40" s="12"/>
      <c r="C40" s="97">
        <v>34</v>
      </c>
      <c r="D40" s="188" t="s">
        <v>184</v>
      </c>
      <c r="E40" s="150">
        <v>64</v>
      </c>
      <c r="F40" s="150" t="s">
        <v>457</v>
      </c>
      <c r="G40" s="150" t="s">
        <v>458</v>
      </c>
      <c r="H40" s="150" t="s">
        <v>451</v>
      </c>
      <c r="I40" s="150">
        <v>1986</v>
      </c>
      <c r="J40" s="150" t="s">
        <v>459</v>
      </c>
      <c r="K40" s="150"/>
      <c r="L40" s="97">
        <v>2</v>
      </c>
      <c r="M40" s="97">
        <v>2</v>
      </c>
      <c r="N40" s="97">
        <v>5</v>
      </c>
      <c r="O40" s="97">
        <v>3</v>
      </c>
      <c r="P40" s="97">
        <v>5</v>
      </c>
      <c r="Q40" s="97">
        <v>3</v>
      </c>
      <c r="R40" s="97">
        <v>5</v>
      </c>
      <c r="S40" s="97">
        <v>5</v>
      </c>
      <c r="T40" s="97">
        <v>5</v>
      </c>
      <c r="U40" s="97">
        <v>5</v>
      </c>
      <c r="V40" s="121">
        <v>40</v>
      </c>
      <c r="W40" s="97">
        <v>0</v>
      </c>
      <c r="X40" s="97">
        <v>0</v>
      </c>
      <c r="Y40" s="97">
        <v>5</v>
      </c>
      <c r="Z40" s="97">
        <v>5</v>
      </c>
      <c r="AA40" s="97">
        <v>5</v>
      </c>
      <c r="AB40" s="97">
        <v>1</v>
      </c>
      <c r="AC40" s="97">
        <v>1</v>
      </c>
      <c r="AD40" s="97">
        <v>1</v>
      </c>
      <c r="AE40" s="97">
        <v>3</v>
      </c>
      <c r="AF40" s="97">
        <v>5</v>
      </c>
      <c r="AG40" s="121">
        <v>26</v>
      </c>
      <c r="AH40" s="189">
        <v>66</v>
      </c>
      <c r="AI40" s="189">
        <v>0.270833333333333</v>
      </c>
      <c r="AJ40" s="137">
        <v>0.0208333333333333</v>
      </c>
      <c r="AK40" s="137">
        <v>0.4125</v>
      </c>
      <c r="AL40" s="137">
        <v>0.6868055555555556</v>
      </c>
      <c r="AM40" s="190">
        <v>0.2534722</v>
      </c>
      <c r="AN40" s="155">
        <v>0</v>
      </c>
      <c r="AO40" s="155">
        <v>0</v>
      </c>
      <c r="AP40" s="155">
        <v>0</v>
      </c>
      <c r="AQ40" s="156">
        <v>0</v>
      </c>
      <c r="AR40" s="44">
        <v>0</v>
      </c>
      <c r="AS40" s="182">
        <v>66</v>
      </c>
      <c r="AT40" s="191">
        <v>2</v>
      </c>
      <c r="AU40" s="192">
        <v>3</v>
      </c>
      <c r="AV40" s="193">
        <v>2</v>
      </c>
      <c r="AW40" s="192">
        <v>3</v>
      </c>
      <c r="AX40" s="192">
        <v>10</v>
      </c>
      <c r="AY40" s="147">
        <v>200300200300</v>
      </c>
      <c r="AZ40" s="45"/>
      <c r="BA40" s="45"/>
    </row>
    <row r="41" spans="1:53" s="19" customFormat="1" ht="15" customHeight="1">
      <c r="A41" s="97"/>
      <c r="B41" s="12"/>
      <c r="C41" s="97">
        <v>35</v>
      </c>
      <c r="D41" s="188" t="s">
        <v>184</v>
      </c>
      <c r="E41" s="150">
        <v>74</v>
      </c>
      <c r="F41" s="150" t="s">
        <v>455</v>
      </c>
      <c r="G41" s="150" t="s">
        <v>234</v>
      </c>
      <c r="H41" s="150" t="s">
        <v>451</v>
      </c>
      <c r="I41" s="150">
        <v>1988</v>
      </c>
      <c r="J41" s="150" t="s">
        <v>456</v>
      </c>
      <c r="K41" s="150"/>
      <c r="L41" s="97">
        <v>2</v>
      </c>
      <c r="M41" s="97">
        <v>0</v>
      </c>
      <c r="N41" s="97">
        <v>1</v>
      </c>
      <c r="O41" s="97">
        <v>5</v>
      </c>
      <c r="P41" s="97">
        <v>5</v>
      </c>
      <c r="Q41" s="97">
        <v>5</v>
      </c>
      <c r="R41" s="97">
        <v>2</v>
      </c>
      <c r="S41" s="97">
        <v>1</v>
      </c>
      <c r="T41" s="97">
        <v>3</v>
      </c>
      <c r="U41" s="97">
        <v>5</v>
      </c>
      <c r="V41" s="121">
        <v>29</v>
      </c>
      <c r="W41" s="97">
        <v>5</v>
      </c>
      <c r="X41" s="97">
        <v>1</v>
      </c>
      <c r="Y41" s="97">
        <v>5</v>
      </c>
      <c r="Z41" s="97">
        <v>5</v>
      </c>
      <c r="AA41" s="97">
        <v>2</v>
      </c>
      <c r="AB41" s="97">
        <v>3</v>
      </c>
      <c r="AC41" s="97">
        <v>1</v>
      </c>
      <c r="AD41" s="97">
        <v>5</v>
      </c>
      <c r="AE41" s="97">
        <v>5</v>
      </c>
      <c r="AF41" s="97">
        <v>5</v>
      </c>
      <c r="AG41" s="121">
        <v>37</v>
      </c>
      <c r="AH41" s="189">
        <v>66</v>
      </c>
      <c r="AI41" s="189">
        <v>0.270833333333333</v>
      </c>
      <c r="AJ41" s="137">
        <v>0.0208333333333333</v>
      </c>
      <c r="AK41" s="137">
        <v>0.4069444444444445</v>
      </c>
      <c r="AL41" s="137">
        <v>0.6763888888888889</v>
      </c>
      <c r="AM41" s="190">
        <v>0.2486111</v>
      </c>
      <c r="AN41" s="155">
        <v>0</v>
      </c>
      <c r="AO41" s="155">
        <v>0</v>
      </c>
      <c r="AP41" s="155">
        <v>0</v>
      </c>
      <c r="AQ41" s="156">
        <v>0</v>
      </c>
      <c r="AR41" s="44">
        <v>0</v>
      </c>
      <c r="AS41" s="182">
        <v>66</v>
      </c>
      <c r="AT41" s="191">
        <v>1</v>
      </c>
      <c r="AU41" s="192">
        <v>4</v>
      </c>
      <c r="AV41" s="193">
        <v>3</v>
      </c>
      <c r="AW41" s="192">
        <v>2</v>
      </c>
      <c r="AX41" s="192">
        <v>10</v>
      </c>
      <c r="AY41" s="147">
        <v>100400300200</v>
      </c>
      <c r="AZ41" s="45"/>
      <c r="BA41" s="45"/>
    </row>
    <row r="42" spans="1:53" s="19" customFormat="1" ht="15" customHeight="1">
      <c r="A42" s="97"/>
      <c r="B42" s="12"/>
      <c r="C42" s="97">
        <v>36</v>
      </c>
      <c r="D42" s="188" t="s">
        <v>184</v>
      </c>
      <c r="E42" s="150">
        <v>54</v>
      </c>
      <c r="F42" s="150" t="s">
        <v>364</v>
      </c>
      <c r="G42" s="150" t="s">
        <v>365</v>
      </c>
      <c r="H42" s="150" t="s">
        <v>360</v>
      </c>
      <c r="I42" s="150">
        <v>1983</v>
      </c>
      <c r="J42" s="150" t="s">
        <v>363</v>
      </c>
      <c r="K42" s="150"/>
      <c r="L42" s="97">
        <v>2</v>
      </c>
      <c r="M42" s="97">
        <v>3</v>
      </c>
      <c r="N42" s="97">
        <v>1</v>
      </c>
      <c r="O42" s="97">
        <v>5</v>
      </c>
      <c r="P42" s="97">
        <v>5</v>
      </c>
      <c r="Q42" s="97">
        <v>5</v>
      </c>
      <c r="R42" s="97">
        <v>0</v>
      </c>
      <c r="S42" s="97">
        <v>1</v>
      </c>
      <c r="T42" s="97">
        <v>5</v>
      </c>
      <c r="U42" s="97">
        <v>5</v>
      </c>
      <c r="V42" s="121">
        <v>32</v>
      </c>
      <c r="W42" s="97">
        <v>0</v>
      </c>
      <c r="X42" s="97">
        <v>5</v>
      </c>
      <c r="Y42" s="97">
        <v>1</v>
      </c>
      <c r="Z42" s="97">
        <v>5</v>
      </c>
      <c r="AA42" s="97">
        <v>2</v>
      </c>
      <c r="AB42" s="97">
        <v>2</v>
      </c>
      <c r="AC42" s="97">
        <v>5</v>
      </c>
      <c r="AD42" s="97">
        <v>5</v>
      </c>
      <c r="AE42" s="97">
        <v>5</v>
      </c>
      <c r="AF42" s="97">
        <v>5</v>
      </c>
      <c r="AG42" s="121">
        <v>35</v>
      </c>
      <c r="AH42" s="189">
        <v>67</v>
      </c>
      <c r="AI42" s="189">
        <v>0.270833333333333</v>
      </c>
      <c r="AJ42" s="137">
        <v>0.0208333333333333</v>
      </c>
      <c r="AK42" s="137">
        <v>0.4152777777777778</v>
      </c>
      <c r="AL42" s="137">
        <v>0.6451388888888888</v>
      </c>
      <c r="AM42" s="190">
        <v>0.2090278</v>
      </c>
      <c r="AN42" s="155">
        <v>0</v>
      </c>
      <c r="AO42" s="155">
        <v>0</v>
      </c>
      <c r="AP42" s="155">
        <v>0</v>
      </c>
      <c r="AQ42" s="156">
        <v>0</v>
      </c>
      <c r="AR42" s="44">
        <v>0</v>
      </c>
      <c r="AS42" s="182">
        <v>67</v>
      </c>
      <c r="AT42" s="191">
        <v>2</v>
      </c>
      <c r="AU42" s="192">
        <v>3</v>
      </c>
      <c r="AV42" s="193">
        <v>3</v>
      </c>
      <c r="AW42" s="192">
        <v>1</v>
      </c>
      <c r="AX42" s="192">
        <v>11</v>
      </c>
      <c r="AY42" s="147">
        <v>200300300100</v>
      </c>
      <c r="AZ42" s="45"/>
      <c r="BA42" s="45"/>
    </row>
    <row r="43" spans="1:53" s="19" customFormat="1" ht="15" customHeight="1">
      <c r="A43" s="97"/>
      <c r="B43" s="12"/>
      <c r="C43" s="97">
        <v>37</v>
      </c>
      <c r="D43" s="188" t="s">
        <v>5</v>
      </c>
      <c r="E43" s="150">
        <v>98</v>
      </c>
      <c r="F43" s="150" t="s">
        <v>608</v>
      </c>
      <c r="G43" s="150" t="s">
        <v>609</v>
      </c>
      <c r="H43" s="150" t="s">
        <v>602</v>
      </c>
      <c r="I43" s="150">
        <v>1992</v>
      </c>
      <c r="J43" s="150" t="s">
        <v>610</v>
      </c>
      <c r="K43" s="150" t="s">
        <v>193</v>
      </c>
      <c r="L43" s="97">
        <v>0</v>
      </c>
      <c r="M43" s="97">
        <v>5</v>
      </c>
      <c r="N43" s="97">
        <v>5</v>
      </c>
      <c r="O43" s="97">
        <v>5</v>
      </c>
      <c r="P43" s="97">
        <v>5</v>
      </c>
      <c r="Q43" s="97">
        <v>5</v>
      </c>
      <c r="R43" s="97">
        <v>3</v>
      </c>
      <c r="S43" s="97">
        <v>0</v>
      </c>
      <c r="T43" s="97">
        <v>5</v>
      </c>
      <c r="U43" s="97">
        <v>5</v>
      </c>
      <c r="V43" s="121">
        <v>38</v>
      </c>
      <c r="W43" s="97">
        <v>0</v>
      </c>
      <c r="X43" s="97">
        <v>1</v>
      </c>
      <c r="Y43" s="97">
        <v>5</v>
      </c>
      <c r="Z43" s="97">
        <v>5</v>
      </c>
      <c r="AA43" s="97">
        <v>5</v>
      </c>
      <c r="AB43" s="97">
        <v>5</v>
      </c>
      <c r="AC43" s="97">
        <v>5</v>
      </c>
      <c r="AD43" s="97">
        <v>0</v>
      </c>
      <c r="AE43" s="97">
        <v>2</v>
      </c>
      <c r="AF43" s="97">
        <v>5</v>
      </c>
      <c r="AG43" s="121">
        <v>33</v>
      </c>
      <c r="AH43" s="189">
        <v>71</v>
      </c>
      <c r="AI43" s="189">
        <v>0.270833333333333</v>
      </c>
      <c r="AJ43" s="137">
        <v>0</v>
      </c>
      <c r="AK43" s="137">
        <v>0.473611111111111</v>
      </c>
      <c r="AL43" s="137">
        <v>0.7159722222222222</v>
      </c>
      <c r="AM43" s="190">
        <v>0.2423611</v>
      </c>
      <c r="AN43" s="155">
        <v>0</v>
      </c>
      <c r="AO43" s="155">
        <v>0</v>
      </c>
      <c r="AP43" s="155">
        <v>0</v>
      </c>
      <c r="AQ43" s="156">
        <v>0</v>
      </c>
      <c r="AR43" s="44">
        <v>0</v>
      </c>
      <c r="AS43" s="182">
        <v>71</v>
      </c>
      <c r="AT43" s="191">
        <v>4</v>
      </c>
      <c r="AU43" s="192">
        <v>1</v>
      </c>
      <c r="AV43" s="193">
        <v>1</v>
      </c>
      <c r="AW43" s="192">
        <v>1</v>
      </c>
      <c r="AX43" s="192">
        <v>13</v>
      </c>
      <c r="AY43" s="147">
        <v>400100100100</v>
      </c>
      <c r="AZ43" s="45"/>
      <c r="BA43" s="45"/>
    </row>
    <row r="44" spans="1:53" s="19" customFormat="1" ht="15" customHeight="1">
      <c r="A44" s="97"/>
      <c r="B44" s="12"/>
      <c r="C44" s="97">
        <v>38</v>
      </c>
      <c r="D44" s="188" t="s">
        <v>184</v>
      </c>
      <c r="E44" s="150">
        <v>85</v>
      </c>
      <c r="F44" s="150" t="s">
        <v>462</v>
      </c>
      <c r="G44" s="150" t="s">
        <v>463</v>
      </c>
      <c r="H44" s="150" t="s">
        <v>451</v>
      </c>
      <c r="I44" s="150">
        <v>1990</v>
      </c>
      <c r="J44" s="150" t="s">
        <v>464</v>
      </c>
      <c r="K44" s="150"/>
      <c r="L44" s="97">
        <v>3</v>
      </c>
      <c r="M44" s="97">
        <v>5</v>
      </c>
      <c r="N44" s="97">
        <v>1</v>
      </c>
      <c r="O44" s="97">
        <v>5</v>
      </c>
      <c r="P44" s="97">
        <v>5</v>
      </c>
      <c r="Q44" s="97">
        <v>5</v>
      </c>
      <c r="R44" s="97">
        <v>1</v>
      </c>
      <c r="S44" s="97">
        <v>1</v>
      </c>
      <c r="T44" s="97">
        <v>5</v>
      </c>
      <c r="U44" s="97">
        <v>5</v>
      </c>
      <c r="V44" s="121">
        <v>36</v>
      </c>
      <c r="W44" s="97">
        <v>1</v>
      </c>
      <c r="X44" s="97">
        <v>1</v>
      </c>
      <c r="Y44" s="97">
        <v>2</v>
      </c>
      <c r="Z44" s="97">
        <v>5</v>
      </c>
      <c r="AA44" s="97">
        <v>5</v>
      </c>
      <c r="AB44" s="97">
        <v>5</v>
      </c>
      <c r="AC44" s="97">
        <v>5</v>
      </c>
      <c r="AD44" s="97">
        <v>5</v>
      </c>
      <c r="AE44" s="97">
        <v>1</v>
      </c>
      <c r="AF44" s="97">
        <v>5</v>
      </c>
      <c r="AG44" s="121">
        <v>35</v>
      </c>
      <c r="AH44" s="189">
        <v>71</v>
      </c>
      <c r="AI44" s="189">
        <v>0.270833333333333</v>
      </c>
      <c r="AJ44" s="137">
        <v>0.0208333333333333</v>
      </c>
      <c r="AK44" s="137">
        <v>0.39305555555555555</v>
      </c>
      <c r="AL44" s="137">
        <v>0.6298611111111111</v>
      </c>
      <c r="AM44" s="190">
        <v>0.2159722</v>
      </c>
      <c r="AN44" s="155">
        <v>0</v>
      </c>
      <c r="AO44" s="155">
        <v>0</v>
      </c>
      <c r="AP44" s="155">
        <v>0</v>
      </c>
      <c r="AQ44" s="156">
        <v>0</v>
      </c>
      <c r="AR44" s="44">
        <v>0</v>
      </c>
      <c r="AS44" s="182">
        <v>71</v>
      </c>
      <c r="AT44" s="191">
        <v>0</v>
      </c>
      <c r="AU44" s="192">
        <v>6</v>
      </c>
      <c r="AV44" s="193">
        <v>1</v>
      </c>
      <c r="AW44" s="192">
        <v>1</v>
      </c>
      <c r="AX44" s="192">
        <v>12</v>
      </c>
      <c r="AY44" s="147">
        <v>600100100</v>
      </c>
      <c r="AZ44" s="45"/>
      <c r="BA44" s="45"/>
    </row>
    <row r="45" spans="1:53" s="19" customFormat="1" ht="15" customHeight="1">
      <c r="A45" s="97"/>
      <c r="B45" s="12"/>
      <c r="C45" s="97">
        <v>39</v>
      </c>
      <c r="D45" s="188" t="s">
        <v>184</v>
      </c>
      <c r="E45" s="150">
        <v>83</v>
      </c>
      <c r="F45" s="150" t="s">
        <v>460</v>
      </c>
      <c r="G45" s="150" t="s">
        <v>266</v>
      </c>
      <c r="H45" s="150" t="s">
        <v>451</v>
      </c>
      <c r="I45" s="150">
        <v>1990</v>
      </c>
      <c r="J45" s="150" t="s">
        <v>461</v>
      </c>
      <c r="K45" s="150"/>
      <c r="L45" s="97">
        <v>2</v>
      </c>
      <c r="M45" s="97">
        <v>1</v>
      </c>
      <c r="N45" s="97">
        <v>5</v>
      </c>
      <c r="O45" s="97">
        <v>5</v>
      </c>
      <c r="P45" s="97">
        <v>5</v>
      </c>
      <c r="Q45" s="97">
        <v>5</v>
      </c>
      <c r="R45" s="97">
        <v>5</v>
      </c>
      <c r="S45" s="97">
        <v>0</v>
      </c>
      <c r="T45" s="97">
        <v>5</v>
      </c>
      <c r="U45" s="97">
        <v>5</v>
      </c>
      <c r="V45" s="121">
        <v>38</v>
      </c>
      <c r="W45" s="97">
        <v>2</v>
      </c>
      <c r="X45" s="97">
        <v>2</v>
      </c>
      <c r="Y45" s="97">
        <v>0</v>
      </c>
      <c r="Z45" s="97">
        <v>5</v>
      </c>
      <c r="AA45" s="97">
        <v>5</v>
      </c>
      <c r="AB45" s="97">
        <v>5</v>
      </c>
      <c r="AC45" s="97">
        <v>5</v>
      </c>
      <c r="AD45" s="97">
        <v>0</v>
      </c>
      <c r="AE45" s="97">
        <v>5</v>
      </c>
      <c r="AF45" s="97">
        <v>5</v>
      </c>
      <c r="AG45" s="121">
        <v>34</v>
      </c>
      <c r="AH45" s="189">
        <v>72</v>
      </c>
      <c r="AI45" s="189">
        <v>0.270833333333333</v>
      </c>
      <c r="AJ45" s="137">
        <v>0.0208333333333333</v>
      </c>
      <c r="AK45" s="137">
        <v>0.3875</v>
      </c>
      <c r="AL45" s="137">
        <v>0.6229166666666667</v>
      </c>
      <c r="AM45" s="190">
        <v>0.2145833</v>
      </c>
      <c r="AN45" s="155">
        <v>0</v>
      </c>
      <c r="AO45" s="155">
        <v>0</v>
      </c>
      <c r="AP45" s="155">
        <v>0</v>
      </c>
      <c r="AQ45" s="156">
        <v>0</v>
      </c>
      <c r="AR45" s="44">
        <v>0</v>
      </c>
      <c r="AS45" s="182">
        <v>72</v>
      </c>
      <c r="AT45" s="191">
        <v>3</v>
      </c>
      <c r="AU45" s="192">
        <v>1</v>
      </c>
      <c r="AV45" s="193">
        <v>3</v>
      </c>
      <c r="AW45" s="192">
        <v>0</v>
      </c>
      <c r="AX45" s="192">
        <v>13</v>
      </c>
      <c r="AY45" s="147">
        <v>300100300000</v>
      </c>
      <c r="AZ45" s="45"/>
      <c r="BA45" s="45"/>
    </row>
    <row r="46" spans="1:53" s="19" customFormat="1" ht="15" customHeight="1">
      <c r="A46" s="97"/>
      <c r="B46" s="12"/>
      <c r="C46" s="97">
        <v>40</v>
      </c>
      <c r="D46" s="188" t="s">
        <v>184</v>
      </c>
      <c r="E46" s="150">
        <v>62</v>
      </c>
      <c r="F46" s="150" t="s">
        <v>524</v>
      </c>
      <c r="G46" s="150" t="s">
        <v>528</v>
      </c>
      <c r="H46" s="150" t="s">
        <v>494</v>
      </c>
      <c r="I46" s="150">
        <v>1986</v>
      </c>
      <c r="J46" s="150" t="s">
        <v>529</v>
      </c>
      <c r="K46" s="150" t="s">
        <v>193</v>
      </c>
      <c r="L46" s="97">
        <v>3</v>
      </c>
      <c r="M46" s="97">
        <v>1</v>
      </c>
      <c r="N46" s="97">
        <v>5</v>
      </c>
      <c r="O46" s="97">
        <v>5</v>
      </c>
      <c r="P46" s="97">
        <v>5</v>
      </c>
      <c r="Q46" s="97">
        <v>5</v>
      </c>
      <c r="R46" s="97">
        <v>0</v>
      </c>
      <c r="S46" s="97">
        <v>5</v>
      </c>
      <c r="T46" s="97">
        <v>1</v>
      </c>
      <c r="U46" s="97">
        <v>5</v>
      </c>
      <c r="V46" s="121">
        <v>35</v>
      </c>
      <c r="W46" s="97">
        <v>2</v>
      </c>
      <c r="X46" s="97">
        <v>5</v>
      </c>
      <c r="Y46" s="97">
        <v>5</v>
      </c>
      <c r="Z46" s="97">
        <v>3</v>
      </c>
      <c r="AA46" s="97">
        <v>5</v>
      </c>
      <c r="AB46" s="97">
        <v>5</v>
      </c>
      <c r="AC46" s="97">
        <v>2</v>
      </c>
      <c r="AD46" s="97">
        <v>1</v>
      </c>
      <c r="AE46" s="97">
        <v>5</v>
      </c>
      <c r="AF46" s="97">
        <v>5</v>
      </c>
      <c r="AG46" s="121">
        <v>38</v>
      </c>
      <c r="AH46" s="189">
        <v>73</v>
      </c>
      <c r="AI46" s="189">
        <v>0.270833333333333</v>
      </c>
      <c r="AJ46" s="137">
        <v>0.0208333333333333</v>
      </c>
      <c r="AK46" s="137">
        <v>0.4138888888888889</v>
      </c>
      <c r="AL46" s="137">
        <v>0.6409722222222222</v>
      </c>
      <c r="AM46" s="190">
        <v>0.20625</v>
      </c>
      <c r="AN46" s="155">
        <v>0</v>
      </c>
      <c r="AO46" s="155">
        <v>0</v>
      </c>
      <c r="AP46" s="155">
        <v>0</v>
      </c>
      <c r="AQ46" s="156">
        <v>0</v>
      </c>
      <c r="AR46" s="44">
        <v>0</v>
      </c>
      <c r="AS46" s="182">
        <v>73</v>
      </c>
      <c r="AT46" s="191">
        <v>1</v>
      </c>
      <c r="AU46" s="192">
        <v>3</v>
      </c>
      <c r="AV46" s="193">
        <v>2</v>
      </c>
      <c r="AW46" s="192">
        <v>2</v>
      </c>
      <c r="AX46" s="192">
        <v>12</v>
      </c>
      <c r="AY46" s="147">
        <v>100300200200</v>
      </c>
      <c r="AZ46" s="45"/>
      <c r="BA46" s="45"/>
    </row>
    <row r="47" spans="1:53" s="19" customFormat="1" ht="15" customHeight="1">
      <c r="A47" s="97"/>
      <c r="B47" s="12"/>
      <c r="C47" s="97">
        <v>41</v>
      </c>
      <c r="D47" s="188" t="s">
        <v>5</v>
      </c>
      <c r="E47" s="150">
        <v>97</v>
      </c>
      <c r="F47" s="150" t="s">
        <v>259</v>
      </c>
      <c r="G47" s="150" t="s">
        <v>260</v>
      </c>
      <c r="H47" s="150" t="s">
        <v>228</v>
      </c>
      <c r="I47" s="150">
        <v>1992</v>
      </c>
      <c r="J47" s="150" t="s">
        <v>261</v>
      </c>
      <c r="K47" s="150" t="s">
        <v>193</v>
      </c>
      <c r="L47" s="97">
        <v>5</v>
      </c>
      <c r="M47" s="97">
        <v>1</v>
      </c>
      <c r="N47" s="97">
        <v>2</v>
      </c>
      <c r="O47" s="97">
        <v>5</v>
      </c>
      <c r="P47" s="97">
        <v>5</v>
      </c>
      <c r="Q47" s="97">
        <v>5</v>
      </c>
      <c r="R47" s="97">
        <v>2</v>
      </c>
      <c r="S47" s="97">
        <v>5</v>
      </c>
      <c r="T47" s="97">
        <v>5</v>
      </c>
      <c r="U47" s="97">
        <v>5</v>
      </c>
      <c r="V47" s="121">
        <v>40</v>
      </c>
      <c r="W47" s="97">
        <v>1</v>
      </c>
      <c r="X47" s="97">
        <v>0</v>
      </c>
      <c r="Y47" s="97">
        <v>2</v>
      </c>
      <c r="Z47" s="97">
        <v>3</v>
      </c>
      <c r="AA47" s="97">
        <v>5</v>
      </c>
      <c r="AB47" s="97">
        <v>5</v>
      </c>
      <c r="AC47" s="97">
        <v>5</v>
      </c>
      <c r="AD47" s="97">
        <v>5</v>
      </c>
      <c r="AE47" s="97">
        <v>3</v>
      </c>
      <c r="AF47" s="97">
        <v>5</v>
      </c>
      <c r="AG47" s="121">
        <v>34</v>
      </c>
      <c r="AH47" s="189">
        <v>74</v>
      </c>
      <c r="AI47" s="189">
        <v>0.270833333333333</v>
      </c>
      <c r="AJ47" s="137">
        <v>0</v>
      </c>
      <c r="AK47" s="137">
        <v>0.469444444444444</v>
      </c>
      <c r="AL47" s="137">
        <v>0.7291666666666666</v>
      </c>
      <c r="AM47" s="190">
        <v>0.2597222</v>
      </c>
      <c r="AN47" s="155">
        <v>0</v>
      </c>
      <c r="AO47" s="155">
        <v>0</v>
      </c>
      <c r="AP47" s="155">
        <v>0</v>
      </c>
      <c r="AQ47" s="156">
        <v>0</v>
      </c>
      <c r="AR47" s="44">
        <v>0</v>
      </c>
      <c r="AS47" s="182">
        <v>74</v>
      </c>
      <c r="AT47" s="191">
        <v>1</v>
      </c>
      <c r="AU47" s="192">
        <v>2</v>
      </c>
      <c r="AV47" s="193">
        <v>3</v>
      </c>
      <c r="AW47" s="192">
        <v>2</v>
      </c>
      <c r="AX47" s="192">
        <v>12</v>
      </c>
      <c r="AY47" s="147">
        <v>100200300200</v>
      </c>
      <c r="AZ47" s="45"/>
      <c r="BA47" s="45"/>
    </row>
    <row r="48" spans="1:53" s="19" customFormat="1" ht="15" customHeight="1">
      <c r="A48" s="97"/>
      <c r="B48" s="12"/>
      <c r="C48" s="97">
        <v>42</v>
      </c>
      <c r="D48" s="188" t="s">
        <v>5</v>
      </c>
      <c r="E48" s="150">
        <v>96</v>
      </c>
      <c r="F48" s="150" t="s">
        <v>662</v>
      </c>
      <c r="G48" s="150" t="s">
        <v>362</v>
      </c>
      <c r="H48" s="150" t="s">
        <v>602</v>
      </c>
      <c r="I48" s="150">
        <v>1992</v>
      </c>
      <c r="J48" s="150" t="s">
        <v>665</v>
      </c>
      <c r="K48" s="150"/>
      <c r="L48" s="97">
        <v>5</v>
      </c>
      <c r="M48" s="97">
        <v>1</v>
      </c>
      <c r="N48" s="97">
        <v>5</v>
      </c>
      <c r="O48" s="97">
        <v>5</v>
      </c>
      <c r="P48" s="97">
        <v>5</v>
      </c>
      <c r="Q48" s="97">
        <v>5</v>
      </c>
      <c r="R48" s="97">
        <v>1</v>
      </c>
      <c r="S48" s="97">
        <v>5</v>
      </c>
      <c r="T48" s="97">
        <v>5</v>
      </c>
      <c r="U48" s="97">
        <v>5</v>
      </c>
      <c r="V48" s="121">
        <v>42</v>
      </c>
      <c r="W48" s="97">
        <v>5</v>
      </c>
      <c r="X48" s="97">
        <v>1</v>
      </c>
      <c r="Y48" s="97">
        <v>1</v>
      </c>
      <c r="Z48" s="97">
        <v>5</v>
      </c>
      <c r="AA48" s="97">
        <v>5</v>
      </c>
      <c r="AB48" s="97">
        <v>5</v>
      </c>
      <c r="AC48" s="97">
        <v>0</v>
      </c>
      <c r="AD48" s="97">
        <v>2</v>
      </c>
      <c r="AE48" s="97">
        <v>5</v>
      </c>
      <c r="AF48" s="97">
        <v>5</v>
      </c>
      <c r="AG48" s="121">
        <v>34</v>
      </c>
      <c r="AH48" s="189">
        <v>76</v>
      </c>
      <c r="AI48" s="189">
        <v>0.270833333333333</v>
      </c>
      <c r="AJ48" s="137">
        <v>0</v>
      </c>
      <c r="AK48" s="137">
        <v>0.468055555555555</v>
      </c>
      <c r="AL48" s="137">
        <v>0.7222222222222222</v>
      </c>
      <c r="AM48" s="190">
        <v>0.2541667</v>
      </c>
      <c r="AN48" s="155">
        <v>0</v>
      </c>
      <c r="AO48" s="155">
        <v>0</v>
      </c>
      <c r="AP48" s="155">
        <v>0</v>
      </c>
      <c r="AQ48" s="156">
        <v>0</v>
      </c>
      <c r="AR48" s="44">
        <v>0</v>
      </c>
      <c r="AS48" s="182">
        <v>76</v>
      </c>
      <c r="AT48" s="191">
        <v>1</v>
      </c>
      <c r="AU48" s="192">
        <v>4</v>
      </c>
      <c r="AV48" s="193">
        <v>1</v>
      </c>
      <c r="AW48" s="192">
        <v>0</v>
      </c>
      <c r="AX48" s="192">
        <v>14</v>
      </c>
      <c r="AY48" s="147">
        <v>100400100000</v>
      </c>
      <c r="AZ48" s="45"/>
      <c r="BA48" s="45"/>
    </row>
    <row r="49" spans="1:53" s="19" customFormat="1" ht="15" customHeight="1">
      <c r="A49" s="97"/>
      <c r="B49" s="12"/>
      <c r="C49" s="97">
        <v>43</v>
      </c>
      <c r="D49" s="188" t="s">
        <v>184</v>
      </c>
      <c r="E49" s="150">
        <v>43</v>
      </c>
      <c r="F49" s="150" t="s">
        <v>525</v>
      </c>
      <c r="G49" s="150" t="s">
        <v>526</v>
      </c>
      <c r="H49" s="150" t="s">
        <v>494</v>
      </c>
      <c r="I49" s="150">
        <v>1990</v>
      </c>
      <c r="J49" s="150" t="s">
        <v>527</v>
      </c>
      <c r="K49" s="150" t="s">
        <v>193</v>
      </c>
      <c r="L49" s="97">
        <v>2</v>
      </c>
      <c r="M49" s="97">
        <v>2</v>
      </c>
      <c r="N49" s="97">
        <v>5</v>
      </c>
      <c r="O49" s="97">
        <v>5</v>
      </c>
      <c r="P49" s="97">
        <v>5</v>
      </c>
      <c r="Q49" s="97">
        <v>5</v>
      </c>
      <c r="R49" s="97">
        <v>5</v>
      </c>
      <c r="S49" s="97">
        <v>5</v>
      </c>
      <c r="T49" s="97">
        <v>5</v>
      </c>
      <c r="U49" s="97">
        <v>5</v>
      </c>
      <c r="V49" s="121">
        <v>44</v>
      </c>
      <c r="W49" s="97">
        <v>2</v>
      </c>
      <c r="X49" s="97">
        <v>1</v>
      </c>
      <c r="Y49" s="97">
        <v>1</v>
      </c>
      <c r="Z49" s="97">
        <v>5</v>
      </c>
      <c r="AA49" s="97">
        <v>3</v>
      </c>
      <c r="AB49" s="97">
        <v>5</v>
      </c>
      <c r="AC49" s="97">
        <v>2</v>
      </c>
      <c r="AD49" s="97">
        <v>5</v>
      </c>
      <c r="AE49" s="97">
        <v>5</v>
      </c>
      <c r="AF49" s="97">
        <v>5</v>
      </c>
      <c r="AG49" s="121">
        <v>34</v>
      </c>
      <c r="AH49" s="189">
        <v>78</v>
      </c>
      <c r="AI49" s="189">
        <v>0.2708333333333333</v>
      </c>
      <c r="AJ49" s="137">
        <v>0.020833333333333332</v>
      </c>
      <c r="AK49" s="137">
        <v>0.434722222222222</v>
      </c>
      <c r="AL49" s="137">
        <v>0.6638888888888889</v>
      </c>
      <c r="AM49" s="190">
        <v>0.2083333</v>
      </c>
      <c r="AN49" s="155">
        <v>0</v>
      </c>
      <c r="AO49" s="155">
        <v>0</v>
      </c>
      <c r="AP49" s="155">
        <v>0</v>
      </c>
      <c r="AQ49" s="156">
        <v>0</v>
      </c>
      <c r="AR49" s="44">
        <v>0</v>
      </c>
      <c r="AS49" s="182">
        <v>78</v>
      </c>
      <c r="AT49" s="191">
        <v>0</v>
      </c>
      <c r="AU49" s="192">
        <v>2</v>
      </c>
      <c r="AV49" s="193">
        <v>4</v>
      </c>
      <c r="AW49" s="192">
        <v>1</v>
      </c>
      <c r="AX49" s="192">
        <v>13</v>
      </c>
      <c r="AY49" s="147">
        <v>200400100</v>
      </c>
      <c r="AZ49" s="45"/>
      <c r="BA49" s="45"/>
    </row>
    <row r="50" spans="1:53" s="19" customFormat="1" ht="15" customHeight="1">
      <c r="A50" s="97"/>
      <c r="B50" s="12"/>
      <c r="C50" s="97">
        <v>44</v>
      </c>
      <c r="D50" s="188" t="s">
        <v>184</v>
      </c>
      <c r="E50" s="150">
        <v>37</v>
      </c>
      <c r="F50" s="150" t="s">
        <v>606</v>
      </c>
      <c r="G50" s="150" t="s">
        <v>362</v>
      </c>
      <c r="H50" s="150" t="s">
        <v>602</v>
      </c>
      <c r="I50" s="150">
        <v>1986</v>
      </c>
      <c r="J50" s="150" t="s">
        <v>607</v>
      </c>
      <c r="K50" s="150"/>
      <c r="L50" s="97">
        <v>5</v>
      </c>
      <c r="M50" s="97">
        <v>1</v>
      </c>
      <c r="N50" s="97">
        <v>5</v>
      </c>
      <c r="O50" s="97">
        <v>5</v>
      </c>
      <c r="P50" s="97">
        <v>5</v>
      </c>
      <c r="Q50" s="97">
        <v>5</v>
      </c>
      <c r="R50" s="97">
        <v>0</v>
      </c>
      <c r="S50" s="97">
        <v>0</v>
      </c>
      <c r="T50" s="97">
        <v>5</v>
      </c>
      <c r="U50" s="97">
        <v>5</v>
      </c>
      <c r="V50" s="121">
        <v>36</v>
      </c>
      <c r="W50" s="97">
        <v>5</v>
      </c>
      <c r="X50" s="97">
        <v>1</v>
      </c>
      <c r="Y50" s="97">
        <v>5</v>
      </c>
      <c r="Z50" s="97">
        <v>5</v>
      </c>
      <c r="AA50" s="97">
        <v>5</v>
      </c>
      <c r="AB50" s="97">
        <v>5</v>
      </c>
      <c r="AC50" s="97">
        <v>2</v>
      </c>
      <c r="AD50" s="97">
        <v>5</v>
      </c>
      <c r="AE50" s="97">
        <v>5</v>
      </c>
      <c r="AF50" s="97">
        <v>5</v>
      </c>
      <c r="AG50" s="121">
        <v>43</v>
      </c>
      <c r="AH50" s="189">
        <v>79</v>
      </c>
      <c r="AI50" s="189">
        <v>0.270833333333333</v>
      </c>
      <c r="AJ50" s="137">
        <v>0.0208333333333333</v>
      </c>
      <c r="AK50" s="137">
        <v>0.3972222222222222</v>
      </c>
      <c r="AL50" s="137">
        <v>0.6256944444444444</v>
      </c>
      <c r="AM50" s="190">
        <v>0.2076389</v>
      </c>
      <c r="AN50" s="155">
        <v>0</v>
      </c>
      <c r="AO50" s="155">
        <v>0</v>
      </c>
      <c r="AP50" s="155">
        <v>0</v>
      </c>
      <c r="AQ50" s="156">
        <v>0</v>
      </c>
      <c r="AR50" s="44">
        <v>0</v>
      </c>
      <c r="AS50" s="182">
        <v>79</v>
      </c>
      <c r="AT50" s="191">
        <v>2</v>
      </c>
      <c r="AU50" s="192">
        <v>2</v>
      </c>
      <c r="AV50" s="193">
        <v>1</v>
      </c>
      <c r="AW50" s="192">
        <v>0</v>
      </c>
      <c r="AX50" s="192">
        <v>15</v>
      </c>
      <c r="AY50" s="147">
        <v>200200100000</v>
      </c>
      <c r="AZ50" s="45"/>
      <c r="BA50" s="45"/>
    </row>
    <row r="51" spans="1:53" s="19" customFormat="1" ht="15" customHeight="1">
      <c r="A51" s="97"/>
      <c r="B51" s="12"/>
      <c r="C51" s="97">
        <v>45</v>
      </c>
      <c r="D51" s="188" t="s">
        <v>184</v>
      </c>
      <c r="E51" s="150">
        <v>44</v>
      </c>
      <c r="F51" s="150" t="s">
        <v>185</v>
      </c>
      <c r="G51" s="150" t="s">
        <v>186</v>
      </c>
      <c r="H51" s="150" t="s">
        <v>187</v>
      </c>
      <c r="I51" s="150">
        <v>1990</v>
      </c>
      <c r="J51" s="150" t="s">
        <v>188</v>
      </c>
      <c r="K51" s="150"/>
      <c r="L51" s="97">
        <v>5</v>
      </c>
      <c r="M51" s="97">
        <v>0</v>
      </c>
      <c r="N51" s="97">
        <v>5</v>
      </c>
      <c r="O51" s="97">
        <v>5</v>
      </c>
      <c r="P51" s="97">
        <v>5</v>
      </c>
      <c r="Q51" s="97">
        <v>5</v>
      </c>
      <c r="R51" s="97">
        <v>5</v>
      </c>
      <c r="S51" s="97">
        <v>0</v>
      </c>
      <c r="T51" s="97">
        <v>5</v>
      </c>
      <c r="U51" s="97">
        <v>5</v>
      </c>
      <c r="V51" s="121">
        <v>40</v>
      </c>
      <c r="W51" s="97">
        <v>2</v>
      </c>
      <c r="X51" s="97">
        <v>1</v>
      </c>
      <c r="Y51" s="97">
        <v>5</v>
      </c>
      <c r="Z51" s="97">
        <v>5</v>
      </c>
      <c r="AA51" s="97">
        <v>5</v>
      </c>
      <c r="AB51" s="97">
        <v>5</v>
      </c>
      <c r="AC51" s="97">
        <v>5</v>
      </c>
      <c r="AD51" s="97">
        <v>1</v>
      </c>
      <c r="AE51" s="97">
        <v>5</v>
      </c>
      <c r="AF51" s="97">
        <v>5</v>
      </c>
      <c r="AG51" s="121">
        <v>39</v>
      </c>
      <c r="AH51" s="189">
        <v>79</v>
      </c>
      <c r="AI51" s="189">
        <v>0.270833333333333</v>
      </c>
      <c r="AJ51" s="137">
        <v>0.0208333333333333</v>
      </c>
      <c r="AK51" s="137">
        <v>0.41805555555555557</v>
      </c>
      <c r="AL51" s="137">
        <v>0.65625</v>
      </c>
      <c r="AM51" s="190">
        <v>0.2173611</v>
      </c>
      <c r="AN51" s="155">
        <v>0</v>
      </c>
      <c r="AO51" s="155">
        <v>0</v>
      </c>
      <c r="AP51" s="155">
        <v>0</v>
      </c>
      <c r="AQ51" s="156">
        <v>0</v>
      </c>
      <c r="AR51" s="44">
        <v>0</v>
      </c>
      <c r="AS51" s="182">
        <v>79</v>
      </c>
      <c r="AT51" s="191">
        <v>2</v>
      </c>
      <c r="AU51" s="192">
        <v>2</v>
      </c>
      <c r="AV51" s="193">
        <v>1</v>
      </c>
      <c r="AW51" s="192">
        <v>0</v>
      </c>
      <c r="AX51" s="192">
        <v>15</v>
      </c>
      <c r="AY51" s="147">
        <v>200200100000</v>
      </c>
      <c r="AZ51" s="45"/>
      <c r="BA51" s="45"/>
    </row>
    <row r="52" spans="1:53" s="19" customFormat="1" ht="15" customHeight="1">
      <c r="A52" s="97"/>
      <c r="B52" s="12"/>
      <c r="C52" s="97">
        <v>46</v>
      </c>
      <c r="D52" s="188" t="s">
        <v>5</v>
      </c>
      <c r="E52" s="150">
        <v>105</v>
      </c>
      <c r="F52" s="150" t="s">
        <v>256</v>
      </c>
      <c r="G52" s="150" t="s">
        <v>245</v>
      </c>
      <c r="H52" s="150" t="s">
        <v>228</v>
      </c>
      <c r="I52" s="150">
        <v>1991</v>
      </c>
      <c r="J52" s="150" t="s">
        <v>257</v>
      </c>
      <c r="K52" s="150" t="s">
        <v>193</v>
      </c>
      <c r="L52" s="97">
        <v>2</v>
      </c>
      <c r="M52" s="97">
        <v>1</v>
      </c>
      <c r="N52" s="97">
        <v>5</v>
      </c>
      <c r="O52" s="97">
        <v>5</v>
      </c>
      <c r="P52" s="97">
        <v>5</v>
      </c>
      <c r="Q52" s="97">
        <v>5</v>
      </c>
      <c r="R52" s="97">
        <v>5</v>
      </c>
      <c r="S52" s="97">
        <v>5</v>
      </c>
      <c r="T52" s="97">
        <v>5</v>
      </c>
      <c r="U52" s="97">
        <v>5</v>
      </c>
      <c r="V52" s="121">
        <v>43</v>
      </c>
      <c r="W52" s="97">
        <v>2</v>
      </c>
      <c r="X52" s="97">
        <v>2</v>
      </c>
      <c r="Y52" s="97">
        <v>2</v>
      </c>
      <c r="Z52" s="97">
        <v>5</v>
      </c>
      <c r="AA52" s="97">
        <v>5</v>
      </c>
      <c r="AB52" s="97">
        <v>5</v>
      </c>
      <c r="AC52" s="97">
        <v>2</v>
      </c>
      <c r="AD52" s="97">
        <v>5</v>
      </c>
      <c r="AE52" s="97">
        <v>5</v>
      </c>
      <c r="AF52" s="97">
        <v>5</v>
      </c>
      <c r="AG52" s="121">
        <v>38</v>
      </c>
      <c r="AH52" s="189">
        <v>81</v>
      </c>
      <c r="AI52" s="189">
        <v>0.270833333333333</v>
      </c>
      <c r="AJ52" s="137">
        <v>0</v>
      </c>
      <c r="AK52" s="137">
        <v>0.463888888888889</v>
      </c>
      <c r="AL52" s="137">
        <v>0.6923611111111111</v>
      </c>
      <c r="AM52" s="190">
        <v>0.2284722</v>
      </c>
      <c r="AN52" s="155">
        <v>0</v>
      </c>
      <c r="AO52" s="155">
        <v>0</v>
      </c>
      <c r="AP52" s="155">
        <v>0</v>
      </c>
      <c r="AQ52" s="156">
        <v>0</v>
      </c>
      <c r="AR52" s="44">
        <v>0</v>
      </c>
      <c r="AS52" s="182">
        <v>81</v>
      </c>
      <c r="AT52" s="191">
        <v>0</v>
      </c>
      <c r="AU52" s="192">
        <v>1</v>
      </c>
      <c r="AV52" s="193">
        <v>5</v>
      </c>
      <c r="AW52" s="192">
        <v>0</v>
      </c>
      <c r="AX52" s="192">
        <v>14</v>
      </c>
      <c r="AY52" s="147">
        <v>100500000</v>
      </c>
      <c r="AZ52" s="45"/>
      <c r="BA52" s="45"/>
    </row>
    <row r="53" spans="1:53" s="19" customFormat="1" ht="15" customHeight="1">
      <c r="A53" s="97"/>
      <c r="B53" s="12"/>
      <c r="C53" s="97">
        <v>47</v>
      </c>
      <c r="D53" s="188" t="s">
        <v>5</v>
      </c>
      <c r="E53" s="150">
        <v>101</v>
      </c>
      <c r="F53" s="150" t="s">
        <v>386</v>
      </c>
      <c r="G53" s="150" t="s">
        <v>387</v>
      </c>
      <c r="H53" s="150" t="s">
        <v>377</v>
      </c>
      <c r="I53" s="150">
        <v>1992</v>
      </c>
      <c r="J53" s="150" t="s">
        <v>650</v>
      </c>
      <c r="K53" s="150" t="s">
        <v>193</v>
      </c>
      <c r="L53" s="97">
        <v>1</v>
      </c>
      <c r="M53" s="97">
        <v>5</v>
      </c>
      <c r="N53" s="97">
        <v>5</v>
      </c>
      <c r="O53" s="97">
        <v>5</v>
      </c>
      <c r="P53" s="97">
        <v>5</v>
      </c>
      <c r="Q53" s="97">
        <v>5</v>
      </c>
      <c r="R53" s="97">
        <v>5</v>
      </c>
      <c r="S53" s="97">
        <v>1</v>
      </c>
      <c r="T53" s="97">
        <v>5</v>
      </c>
      <c r="U53" s="97">
        <v>5</v>
      </c>
      <c r="V53" s="121">
        <v>42</v>
      </c>
      <c r="W53" s="97">
        <v>3</v>
      </c>
      <c r="X53" s="97">
        <v>3</v>
      </c>
      <c r="Y53" s="97">
        <v>1</v>
      </c>
      <c r="Z53" s="97">
        <v>5</v>
      </c>
      <c r="AA53" s="97">
        <v>5</v>
      </c>
      <c r="AB53" s="97">
        <v>5</v>
      </c>
      <c r="AC53" s="97">
        <v>5</v>
      </c>
      <c r="AD53" s="97">
        <v>5</v>
      </c>
      <c r="AE53" s="97">
        <v>5</v>
      </c>
      <c r="AF53" s="97">
        <v>5</v>
      </c>
      <c r="AG53" s="121">
        <v>42</v>
      </c>
      <c r="AH53" s="189">
        <v>84</v>
      </c>
      <c r="AI53" s="189">
        <v>0.270833333333333</v>
      </c>
      <c r="AJ53" s="137">
        <v>0</v>
      </c>
      <c r="AK53" s="137">
        <v>0.472222222222222</v>
      </c>
      <c r="AL53" s="137">
        <v>0.7027777777777778</v>
      </c>
      <c r="AM53" s="190">
        <v>0.2305556</v>
      </c>
      <c r="AN53" s="155">
        <v>0</v>
      </c>
      <c r="AO53" s="155">
        <v>0</v>
      </c>
      <c r="AP53" s="155">
        <v>0</v>
      </c>
      <c r="AQ53" s="156">
        <v>0</v>
      </c>
      <c r="AR53" s="44">
        <v>0</v>
      </c>
      <c r="AS53" s="182">
        <v>84</v>
      </c>
      <c r="AT53" s="191">
        <v>0</v>
      </c>
      <c r="AU53" s="192">
        <v>3</v>
      </c>
      <c r="AV53" s="193">
        <v>0</v>
      </c>
      <c r="AW53" s="192">
        <v>2</v>
      </c>
      <c r="AX53" s="192">
        <v>15</v>
      </c>
      <c r="AY53" s="147">
        <v>300000200</v>
      </c>
      <c r="AZ53" s="45"/>
      <c r="BA53" s="45"/>
    </row>
    <row r="54" spans="1:53" s="19" customFormat="1" ht="15" customHeight="1">
      <c r="A54" s="97"/>
      <c r="B54" s="12"/>
      <c r="C54" s="97">
        <v>48</v>
      </c>
      <c r="D54" s="188" t="s">
        <v>5</v>
      </c>
      <c r="E54" s="150">
        <v>111</v>
      </c>
      <c r="F54" s="150" t="s">
        <v>345</v>
      </c>
      <c r="G54" s="150" t="s">
        <v>215</v>
      </c>
      <c r="H54" s="150" t="s">
        <v>339</v>
      </c>
      <c r="I54" s="150">
        <v>1992</v>
      </c>
      <c r="J54" s="150">
        <v>63030229</v>
      </c>
      <c r="K54" s="150" t="s">
        <v>193</v>
      </c>
      <c r="L54" s="97">
        <v>5</v>
      </c>
      <c r="M54" s="97">
        <v>1</v>
      </c>
      <c r="N54" s="97">
        <v>2</v>
      </c>
      <c r="O54" s="97">
        <v>5</v>
      </c>
      <c r="P54" s="97">
        <v>5</v>
      </c>
      <c r="Q54" s="97">
        <v>5</v>
      </c>
      <c r="R54" s="97">
        <v>5</v>
      </c>
      <c r="S54" s="97">
        <v>5</v>
      </c>
      <c r="T54" s="97">
        <v>2</v>
      </c>
      <c r="U54" s="97">
        <v>5</v>
      </c>
      <c r="V54" s="121">
        <v>40</v>
      </c>
      <c r="W54" s="97">
        <v>3</v>
      </c>
      <c r="X54" s="97">
        <v>1</v>
      </c>
      <c r="Y54" s="97">
        <v>5</v>
      </c>
      <c r="Z54" s="97">
        <v>5</v>
      </c>
      <c r="AA54" s="97">
        <v>5</v>
      </c>
      <c r="AB54" s="97">
        <v>5</v>
      </c>
      <c r="AC54" s="97">
        <v>5</v>
      </c>
      <c r="AD54" s="97">
        <v>5</v>
      </c>
      <c r="AE54" s="97">
        <v>5</v>
      </c>
      <c r="AF54" s="97">
        <v>5</v>
      </c>
      <c r="AG54" s="121">
        <v>44</v>
      </c>
      <c r="AH54" s="189">
        <v>84</v>
      </c>
      <c r="AI54" s="189">
        <v>0.270833333333333</v>
      </c>
      <c r="AJ54" s="137">
        <v>0</v>
      </c>
      <c r="AK54" s="137">
        <v>0.4625</v>
      </c>
      <c r="AL54" s="137">
        <v>0.7118055555555555</v>
      </c>
      <c r="AM54" s="190">
        <v>0.2493056</v>
      </c>
      <c r="AN54" s="155">
        <v>0</v>
      </c>
      <c r="AO54" s="155">
        <v>0</v>
      </c>
      <c r="AP54" s="155">
        <v>0</v>
      </c>
      <c r="AQ54" s="156">
        <v>0</v>
      </c>
      <c r="AR54" s="44">
        <v>0</v>
      </c>
      <c r="AS54" s="182">
        <v>84</v>
      </c>
      <c r="AT54" s="191">
        <v>0</v>
      </c>
      <c r="AU54" s="192">
        <v>2</v>
      </c>
      <c r="AV54" s="193">
        <v>2</v>
      </c>
      <c r="AW54" s="192">
        <v>1</v>
      </c>
      <c r="AX54" s="192">
        <v>15</v>
      </c>
      <c r="AY54" s="147">
        <v>200200100</v>
      </c>
      <c r="AZ54" s="45"/>
      <c r="BA54" s="45"/>
    </row>
    <row r="55" spans="1:53" s="19" customFormat="1" ht="15" customHeight="1">
      <c r="A55" s="97"/>
      <c r="B55" s="12"/>
      <c r="C55" s="97">
        <v>49</v>
      </c>
      <c r="D55" s="188" t="s">
        <v>184</v>
      </c>
      <c r="E55" s="150">
        <v>73</v>
      </c>
      <c r="F55" s="150" t="s">
        <v>340</v>
      </c>
      <c r="G55" s="150" t="s">
        <v>341</v>
      </c>
      <c r="H55" s="150" t="s">
        <v>339</v>
      </c>
      <c r="I55" s="150">
        <v>1988</v>
      </c>
      <c r="J55" s="150">
        <v>58150682</v>
      </c>
      <c r="K55" s="150"/>
      <c r="L55" s="97">
        <v>5</v>
      </c>
      <c r="M55" s="97">
        <v>2</v>
      </c>
      <c r="N55" s="97">
        <v>1</v>
      </c>
      <c r="O55" s="97">
        <v>5</v>
      </c>
      <c r="P55" s="97">
        <v>5</v>
      </c>
      <c r="Q55" s="97">
        <v>5</v>
      </c>
      <c r="R55" s="97">
        <v>5</v>
      </c>
      <c r="S55" s="97">
        <v>5</v>
      </c>
      <c r="T55" s="97">
        <v>5</v>
      </c>
      <c r="U55" s="97">
        <v>5</v>
      </c>
      <c r="V55" s="121">
        <v>43</v>
      </c>
      <c r="W55" s="97">
        <v>3</v>
      </c>
      <c r="X55" s="97">
        <v>5</v>
      </c>
      <c r="Y55" s="97">
        <v>5</v>
      </c>
      <c r="Z55" s="97">
        <v>5</v>
      </c>
      <c r="AA55" s="97">
        <v>5</v>
      </c>
      <c r="AB55" s="97">
        <v>5</v>
      </c>
      <c r="AC55" s="97">
        <v>0</v>
      </c>
      <c r="AD55" s="97">
        <v>5</v>
      </c>
      <c r="AE55" s="97">
        <v>5</v>
      </c>
      <c r="AF55" s="97">
        <v>5</v>
      </c>
      <c r="AG55" s="121">
        <v>43</v>
      </c>
      <c r="AH55" s="189">
        <v>86</v>
      </c>
      <c r="AI55" s="189">
        <v>0.270833333333333</v>
      </c>
      <c r="AJ55" s="137">
        <v>0.0208333333333333</v>
      </c>
      <c r="AK55" s="137">
        <v>0.3833333333333333</v>
      </c>
      <c r="AL55" s="137">
        <v>0.6083333333333333</v>
      </c>
      <c r="AM55" s="190">
        <v>0.2041667</v>
      </c>
      <c r="AN55" s="155">
        <v>0</v>
      </c>
      <c r="AO55" s="155">
        <v>0</v>
      </c>
      <c r="AP55" s="155">
        <v>0</v>
      </c>
      <c r="AQ55" s="156">
        <v>0</v>
      </c>
      <c r="AR55" s="44">
        <v>0</v>
      </c>
      <c r="AS55" s="182">
        <v>86</v>
      </c>
      <c r="AT55" s="191">
        <v>1</v>
      </c>
      <c r="AU55" s="192">
        <v>1</v>
      </c>
      <c r="AV55" s="193">
        <v>1</v>
      </c>
      <c r="AW55" s="192">
        <v>1</v>
      </c>
      <c r="AX55" s="192">
        <v>16</v>
      </c>
      <c r="AY55" s="147">
        <v>100100100100</v>
      </c>
      <c r="AZ55" s="45"/>
      <c r="BA55" s="45"/>
    </row>
    <row r="56" spans="1:53" s="19" customFormat="1" ht="15" customHeight="1">
      <c r="A56" s="97"/>
      <c r="B56" s="12"/>
      <c r="C56" s="97">
        <v>50</v>
      </c>
      <c r="D56" s="188" t="s">
        <v>5</v>
      </c>
      <c r="E56" s="150">
        <v>106</v>
      </c>
      <c r="F56" s="150" t="s">
        <v>262</v>
      </c>
      <c r="G56" s="150" t="s">
        <v>263</v>
      </c>
      <c r="H56" s="150" t="s">
        <v>228</v>
      </c>
      <c r="I56" s="150">
        <v>1991</v>
      </c>
      <c r="J56" s="150" t="s">
        <v>264</v>
      </c>
      <c r="K56" s="150" t="s">
        <v>193</v>
      </c>
      <c r="L56" s="97">
        <v>3</v>
      </c>
      <c r="M56" s="97">
        <v>5</v>
      </c>
      <c r="N56" s="97">
        <v>3</v>
      </c>
      <c r="O56" s="97">
        <v>5</v>
      </c>
      <c r="P56" s="97">
        <v>5</v>
      </c>
      <c r="Q56" s="97">
        <v>5</v>
      </c>
      <c r="R56" s="97">
        <v>5</v>
      </c>
      <c r="S56" s="97">
        <v>5</v>
      </c>
      <c r="T56" s="97">
        <v>5</v>
      </c>
      <c r="U56" s="97">
        <v>5</v>
      </c>
      <c r="V56" s="121">
        <v>46</v>
      </c>
      <c r="W56" s="97">
        <v>2</v>
      </c>
      <c r="X56" s="97">
        <v>1</v>
      </c>
      <c r="Y56" s="97">
        <v>2</v>
      </c>
      <c r="Z56" s="97">
        <v>5</v>
      </c>
      <c r="AA56" s="97">
        <v>5</v>
      </c>
      <c r="AB56" s="97">
        <v>5</v>
      </c>
      <c r="AC56" s="97">
        <v>5</v>
      </c>
      <c r="AD56" s="97">
        <v>5</v>
      </c>
      <c r="AE56" s="97">
        <v>5</v>
      </c>
      <c r="AF56" s="97">
        <v>5</v>
      </c>
      <c r="AG56" s="121">
        <v>40</v>
      </c>
      <c r="AH56" s="189">
        <v>86</v>
      </c>
      <c r="AI56" s="189">
        <v>0.2708333333333333</v>
      </c>
      <c r="AJ56" s="137">
        <v>0</v>
      </c>
      <c r="AK56" s="137">
        <v>0.476388888888889</v>
      </c>
      <c r="AL56" s="137">
        <v>0.7222222222222222</v>
      </c>
      <c r="AM56" s="190">
        <v>0.2458333</v>
      </c>
      <c r="AN56" s="155">
        <v>0</v>
      </c>
      <c r="AO56" s="155">
        <v>0</v>
      </c>
      <c r="AP56" s="155">
        <v>0</v>
      </c>
      <c r="AQ56" s="156">
        <v>0</v>
      </c>
      <c r="AR56" s="44">
        <v>0</v>
      </c>
      <c r="AS56" s="182">
        <v>86</v>
      </c>
      <c r="AT56" s="191">
        <v>0</v>
      </c>
      <c r="AU56" s="192">
        <v>1</v>
      </c>
      <c r="AV56" s="193">
        <v>2</v>
      </c>
      <c r="AW56" s="192">
        <v>2</v>
      </c>
      <c r="AX56" s="192">
        <v>15</v>
      </c>
      <c r="AY56" s="147">
        <v>100200200</v>
      </c>
      <c r="AZ56" s="45"/>
      <c r="BA56" s="45"/>
    </row>
    <row r="57" spans="1:53" s="19" customFormat="1" ht="15" customHeight="1">
      <c r="A57" s="97"/>
      <c r="B57" s="12"/>
      <c r="C57" s="97">
        <v>51</v>
      </c>
      <c r="D57" s="188" t="s">
        <v>184</v>
      </c>
      <c r="E57" s="150">
        <v>76</v>
      </c>
      <c r="F57" s="150" t="s">
        <v>530</v>
      </c>
      <c r="G57" s="150" t="s">
        <v>531</v>
      </c>
      <c r="H57" s="150" t="s">
        <v>494</v>
      </c>
      <c r="I57" s="150">
        <v>1989</v>
      </c>
      <c r="J57" s="150" t="s">
        <v>532</v>
      </c>
      <c r="K57" s="150" t="s">
        <v>193</v>
      </c>
      <c r="L57" s="97">
        <v>3</v>
      </c>
      <c r="M57" s="97">
        <v>5</v>
      </c>
      <c r="N57" s="97">
        <v>5</v>
      </c>
      <c r="O57" s="97">
        <v>5</v>
      </c>
      <c r="P57" s="97">
        <v>5</v>
      </c>
      <c r="Q57" s="97">
        <v>5</v>
      </c>
      <c r="R57" s="97">
        <v>3</v>
      </c>
      <c r="S57" s="97">
        <v>5</v>
      </c>
      <c r="T57" s="97">
        <v>5</v>
      </c>
      <c r="U57" s="97">
        <v>5</v>
      </c>
      <c r="V57" s="121">
        <v>46</v>
      </c>
      <c r="W57" s="97">
        <v>1</v>
      </c>
      <c r="X57" s="97">
        <v>3</v>
      </c>
      <c r="Y57" s="97">
        <v>3</v>
      </c>
      <c r="Z57" s="97">
        <v>5</v>
      </c>
      <c r="AA57" s="97">
        <v>5</v>
      </c>
      <c r="AB57" s="97">
        <v>5</v>
      </c>
      <c r="AC57" s="97">
        <v>5</v>
      </c>
      <c r="AD57" s="97">
        <v>5</v>
      </c>
      <c r="AE57" s="97">
        <v>5</v>
      </c>
      <c r="AF57" s="97">
        <v>5</v>
      </c>
      <c r="AG57" s="121">
        <v>42</v>
      </c>
      <c r="AH57" s="189">
        <v>88</v>
      </c>
      <c r="AI57" s="189">
        <v>0.270833333333333</v>
      </c>
      <c r="AJ57" s="137">
        <v>0.0208333333333333</v>
      </c>
      <c r="AK57" s="137">
        <v>0.375</v>
      </c>
      <c r="AL57" s="137">
        <v>0.6145833333333334</v>
      </c>
      <c r="AM57" s="190">
        <v>0.21875</v>
      </c>
      <c r="AN57" s="155">
        <v>0</v>
      </c>
      <c r="AO57" s="155">
        <v>0</v>
      </c>
      <c r="AP57" s="155">
        <v>0</v>
      </c>
      <c r="AQ57" s="156">
        <v>0</v>
      </c>
      <c r="AR57" s="44">
        <v>0</v>
      </c>
      <c r="AS57" s="182">
        <v>88</v>
      </c>
      <c r="AT57" s="191">
        <v>0</v>
      </c>
      <c r="AU57" s="192">
        <v>1</v>
      </c>
      <c r="AV57" s="193">
        <v>0</v>
      </c>
      <c r="AW57" s="192">
        <v>4</v>
      </c>
      <c r="AX57" s="192">
        <v>15</v>
      </c>
      <c r="AY57" s="147">
        <v>100000400</v>
      </c>
      <c r="AZ57" s="45"/>
      <c r="BA57" s="45"/>
    </row>
    <row r="58" spans="1:53" s="19" customFormat="1" ht="15" customHeight="1">
      <c r="A58" s="97"/>
      <c r="B58" s="12"/>
      <c r="C58" s="97">
        <v>52</v>
      </c>
      <c r="D58" s="188" t="s">
        <v>184</v>
      </c>
      <c r="E58" s="150">
        <v>42</v>
      </c>
      <c r="F58" s="150" t="s">
        <v>248</v>
      </c>
      <c r="G58" s="150" t="s">
        <v>234</v>
      </c>
      <c r="H58" s="150" t="s">
        <v>228</v>
      </c>
      <c r="I58" s="150">
        <v>1990</v>
      </c>
      <c r="J58" s="150" t="s">
        <v>249</v>
      </c>
      <c r="K58" s="150" t="s">
        <v>193</v>
      </c>
      <c r="L58" s="97">
        <v>5</v>
      </c>
      <c r="M58" s="97">
        <v>5</v>
      </c>
      <c r="N58" s="97">
        <v>5</v>
      </c>
      <c r="O58" s="97">
        <v>5</v>
      </c>
      <c r="P58" s="97">
        <v>5</v>
      </c>
      <c r="Q58" s="97">
        <v>5</v>
      </c>
      <c r="R58" s="97">
        <v>5</v>
      </c>
      <c r="S58" s="97">
        <v>5</v>
      </c>
      <c r="T58" s="97">
        <v>5</v>
      </c>
      <c r="U58" s="97">
        <v>5</v>
      </c>
      <c r="V58" s="121">
        <v>50</v>
      </c>
      <c r="W58" s="97">
        <v>2</v>
      </c>
      <c r="X58" s="97">
        <v>1</v>
      </c>
      <c r="Y58" s="97">
        <v>3</v>
      </c>
      <c r="Z58" s="97">
        <v>5</v>
      </c>
      <c r="AA58" s="97">
        <v>5</v>
      </c>
      <c r="AB58" s="97">
        <v>5</v>
      </c>
      <c r="AC58" s="97">
        <v>5</v>
      </c>
      <c r="AD58" s="97">
        <v>5</v>
      </c>
      <c r="AE58" s="97">
        <v>5</v>
      </c>
      <c r="AF58" s="97">
        <v>5</v>
      </c>
      <c r="AG58" s="121">
        <v>41</v>
      </c>
      <c r="AH58" s="189">
        <v>91</v>
      </c>
      <c r="AI58" s="189">
        <v>0.270833333333333</v>
      </c>
      <c r="AJ58" s="137">
        <v>0.0208333333333333</v>
      </c>
      <c r="AK58" s="137">
        <v>0.4166666666666667</v>
      </c>
      <c r="AL58" s="137">
        <v>0.6548611111111111</v>
      </c>
      <c r="AM58" s="190">
        <v>0.2173611</v>
      </c>
      <c r="AN58" s="155">
        <v>0</v>
      </c>
      <c r="AO58" s="155">
        <v>0</v>
      </c>
      <c r="AP58" s="155">
        <v>0</v>
      </c>
      <c r="AQ58" s="156">
        <v>0</v>
      </c>
      <c r="AR58" s="44">
        <v>0</v>
      </c>
      <c r="AS58" s="182">
        <v>91</v>
      </c>
      <c r="AT58" s="191">
        <v>0</v>
      </c>
      <c r="AU58" s="192">
        <v>1</v>
      </c>
      <c r="AV58" s="193">
        <v>1</v>
      </c>
      <c r="AW58" s="192">
        <v>1</v>
      </c>
      <c r="AX58" s="192">
        <v>17</v>
      </c>
      <c r="AY58" s="147">
        <v>100100100</v>
      </c>
      <c r="AZ58" s="45"/>
      <c r="BA58" s="45"/>
    </row>
    <row r="59" spans="1:53" s="19" customFormat="1" ht="15" customHeight="1">
      <c r="A59" s="97"/>
      <c r="B59" s="12"/>
      <c r="C59" s="97">
        <v>53</v>
      </c>
      <c r="D59" s="188" t="s">
        <v>5</v>
      </c>
      <c r="E59" s="150">
        <v>112</v>
      </c>
      <c r="F59" s="150" t="s">
        <v>217</v>
      </c>
      <c r="G59" s="150" t="s">
        <v>192</v>
      </c>
      <c r="H59" s="150" t="s">
        <v>187</v>
      </c>
      <c r="I59" s="150">
        <v>1991</v>
      </c>
      <c r="J59" s="150" t="s">
        <v>218</v>
      </c>
      <c r="K59" s="150"/>
      <c r="L59" s="97">
        <v>5</v>
      </c>
      <c r="M59" s="97">
        <v>5</v>
      </c>
      <c r="N59" s="97">
        <v>5</v>
      </c>
      <c r="O59" s="97">
        <v>5</v>
      </c>
      <c r="P59" s="97">
        <v>5</v>
      </c>
      <c r="Q59" s="97">
        <v>5</v>
      </c>
      <c r="R59" s="97">
        <v>2</v>
      </c>
      <c r="S59" s="97">
        <v>5</v>
      </c>
      <c r="T59" s="97">
        <v>5</v>
      </c>
      <c r="U59" s="97">
        <v>5</v>
      </c>
      <c r="V59" s="121">
        <v>47</v>
      </c>
      <c r="W59" s="97">
        <v>3</v>
      </c>
      <c r="X59" s="97">
        <v>5</v>
      </c>
      <c r="Y59" s="97">
        <v>2</v>
      </c>
      <c r="Z59" s="97">
        <v>5</v>
      </c>
      <c r="AA59" s="97">
        <v>5</v>
      </c>
      <c r="AB59" s="97">
        <v>5</v>
      </c>
      <c r="AC59" s="97">
        <v>5</v>
      </c>
      <c r="AD59" s="97">
        <v>5</v>
      </c>
      <c r="AE59" s="97">
        <v>5</v>
      </c>
      <c r="AF59" s="97">
        <v>5</v>
      </c>
      <c r="AG59" s="121">
        <v>45</v>
      </c>
      <c r="AH59" s="189">
        <v>92</v>
      </c>
      <c r="AI59" s="189">
        <v>0.270833333333333</v>
      </c>
      <c r="AJ59" s="137">
        <v>0</v>
      </c>
      <c r="AK59" s="137">
        <v>0.458333333333333</v>
      </c>
      <c r="AL59" s="137">
        <v>0.7215277777777778</v>
      </c>
      <c r="AM59" s="190">
        <v>0.2631944</v>
      </c>
      <c r="AN59" s="155">
        <v>0</v>
      </c>
      <c r="AO59" s="155">
        <v>0</v>
      </c>
      <c r="AP59" s="155">
        <v>0</v>
      </c>
      <c r="AQ59" s="156">
        <v>0</v>
      </c>
      <c r="AR59" s="44">
        <v>0</v>
      </c>
      <c r="AS59" s="182">
        <v>92</v>
      </c>
      <c r="AT59" s="191">
        <v>0</v>
      </c>
      <c r="AU59" s="192">
        <v>0</v>
      </c>
      <c r="AV59" s="193">
        <v>2</v>
      </c>
      <c r="AW59" s="192">
        <v>1</v>
      </c>
      <c r="AX59" s="192">
        <v>17</v>
      </c>
      <c r="AY59" s="147">
        <v>200100</v>
      </c>
      <c r="AZ59" s="45"/>
      <c r="BA59" s="45"/>
    </row>
    <row r="60" spans="1:53" s="19" customFormat="1" ht="15" customHeight="1">
      <c r="A60" s="97"/>
      <c r="B60" s="12"/>
      <c r="C60" s="97">
        <v>54</v>
      </c>
      <c r="D60" s="188" t="s">
        <v>184</v>
      </c>
      <c r="E60" s="150">
        <v>68</v>
      </c>
      <c r="F60" s="150" t="s">
        <v>250</v>
      </c>
      <c r="G60" s="150" t="s">
        <v>251</v>
      </c>
      <c r="H60" s="150" t="s">
        <v>228</v>
      </c>
      <c r="I60" s="150">
        <v>1987</v>
      </c>
      <c r="J60" s="150" t="s">
        <v>252</v>
      </c>
      <c r="K60" s="150" t="s">
        <v>193</v>
      </c>
      <c r="L60" s="97">
        <v>3</v>
      </c>
      <c r="M60" s="97">
        <v>5</v>
      </c>
      <c r="N60" s="97">
        <v>5</v>
      </c>
      <c r="O60" s="97">
        <v>5</v>
      </c>
      <c r="P60" s="97">
        <v>5</v>
      </c>
      <c r="Q60" s="97">
        <v>5</v>
      </c>
      <c r="R60" s="97">
        <v>2</v>
      </c>
      <c r="S60" s="97">
        <v>5</v>
      </c>
      <c r="T60" s="97">
        <v>5</v>
      </c>
      <c r="U60" s="97">
        <v>5</v>
      </c>
      <c r="V60" s="121">
        <v>45</v>
      </c>
      <c r="W60" s="97">
        <v>3</v>
      </c>
      <c r="X60" s="97">
        <v>5</v>
      </c>
      <c r="Y60" s="97">
        <v>5</v>
      </c>
      <c r="Z60" s="97">
        <v>5</v>
      </c>
      <c r="AA60" s="97">
        <v>5</v>
      </c>
      <c r="AB60" s="97">
        <v>5</v>
      </c>
      <c r="AC60" s="97">
        <v>5</v>
      </c>
      <c r="AD60" s="97">
        <v>5</v>
      </c>
      <c r="AE60" s="97">
        <v>5</v>
      </c>
      <c r="AF60" s="97">
        <v>5</v>
      </c>
      <c r="AG60" s="121">
        <v>48</v>
      </c>
      <c r="AH60" s="189">
        <v>93</v>
      </c>
      <c r="AI60" s="189">
        <v>0.270833333333333</v>
      </c>
      <c r="AJ60" s="137">
        <v>0.0208333333333333</v>
      </c>
      <c r="AK60" s="137">
        <v>0.4305555555555556</v>
      </c>
      <c r="AL60" s="137">
        <v>0.7263888888888889</v>
      </c>
      <c r="AM60" s="190">
        <v>0.275</v>
      </c>
      <c r="AN60" s="155">
        <v>0</v>
      </c>
      <c r="AO60" s="155">
        <v>6</v>
      </c>
      <c r="AP60" s="155">
        <v>0</v>
      </c>
      <c r="AQ60" s="156">
        <v>2</v>
      </c>
      <c r="AR60" s="44">
        <v>0</v>
      </c>
      <c r="AS60" s="182">
        <v>95</v>
      </c>
      <c r="AT60" s="191">
        <v>0</v>
      </c>
      <c r="AU60" s="192">
        <v>0</v>
      </c>
      <c r="AV60" s="193">
        <v>1</v>
      </c>
      <c r="AW60" s="192">
        <v>2</v>
      </c>
      <c r="AX60" s="192">
        <v>17</v>
      </c>
      <c r="AY60" s="147">
        <v>100200</v>
      </c>
      <c r="AZ60" s="45"/>
      <c r="BA60" s="45"/>
    </row>
    <row r="61" spans="1:53" s="19" customFormat="1" ht="15" customHeight="1">
      <c r="A61" s="97"/>
      <c r="B61" s="12"/>
      <c r="C61" s="97">
        <v>55</v>
      </c>
      <c r="D61" s="188" t="s">
        <v>184</v>
      </c>
      <c r="E61" s="150">
        <v>60</v>
      </c>
      <c r="F61" s="150" t="s">
        <v>382</v>
      </c>
      <c r="G61" s="150" t="s">
        <v>383</v>
      </c>
      <c r="H61" s="150" t="s">
        <v>377</v>
      </c>
      <c r="I61" s="150">
        <v>1986</v>
      </c>
      <c r="J61" s="150" t="s">
        <v>648</v>
      </c>
      <c r="K61" s="150"/>
      <c r="L61" s="97">
        <v>5</v>
      </c>
      <c r="M61" s="97">
        <v>5</v>
      </c>
      <c r="N61" s="97">
        <v>5</v>
      </c>
      <c r="O61" s="97">
        <v>5</v>
      </c>
      <c r="P61" s="97">
        <v>5</v>
      </c>
      <c r="Q61" s="97">
        <v>5</v>
      </c>
      <c r="R61" s="97">
        <v>5</v>
      </c>
      <c r="S61" s="97">
        <v>5</v>
      </c>
      <c r="T61" s="97">
        <v>5</v>
      </c>
      <c r="U61" s="97">
        <v>5</v>
      </c>
      <c r="V61" s="121">
        <v>50</v>
      </c>
      <c r="W61" s="97">
        <v>5</v>
      </c>
      <c r="X61" s="97">
        <v>5</v>
      </c>
      <c r="Y61" s="97">
        <v>5</v>
      </c>
      <c r="Z61" s="97">
        <v>5</v>
      </c>
      <c r="AA61" s="97">
        <v>5</v>
      </c>
      <c r="AB61" s="97">
        <v>5</v>
      </c>
      <c r="AC61" s="97">
        <v>5</v>
      </c>
      <c r="AD61" s="97">
        <v>5</v>
      </c>
      <c r="AE61" s="97">
        <v>5</v>
      </c>
      <c r="AF61" s="97">
        <v>5</v>
      </c>
      <c r="AG61" s="121">
        <v>50</v>
      </c>
      <c r="AH61" s="189">
        <v>100</v>
      </c>
      <c r="AI61" s="189">
        <v>0.270833333333333</v>
      </c>
      <c r="AJ61" s="137">
        <v>0.0208333333333333</v>
      </c>
      <c r="AK61" s="137">
        <v>0.39444444444444443</v>
      </c>
      <c r="AL61" s="137">
        <v>0.6291666666666667</v>
      </c>
      <c r="AM61" s="190">
        <v>0.2138889</v>
      </c>
      <c r="AN61" s="155">
        <v>0</v>
      </c>
      <c r="AO61" s="155">
        <v>0</v>
      </c>
      <c r="AP61" s="155">
        <v>0</v>
      </c>
      <c r="AQ61" s="156">
        <v>0</v>
      </c>
      <c r="AR61" s="44">
        <v>0</v>
      </c>
      <c r="AS61" s="182">
        <v>100</v>
      </c>
      <c r="AT61" s="191">
        <v>0</v>
      </c>
      <c r="AU61" s="192">
        <v>0</v>
      </c>
      <c r="AV61" s="193">
        <v>0</v>
      </c>
      <c r="AW61" s="192">
        <v>0</v>
      </c>
      <c r="AX61" s="192">
        <v>20</v>
      </c>
      <c r="AY61" s="147">
        <v>0</v>
      </c>
      <c r="AZ61" s="45"/>
      <c r="BA61" s="45"/>
    </row>
    <row r="62" spans="1:53" s="19" customFormat="1" ht="15" customHeight="1">
      <c r="A62" s="97"/>
      <c r="B62" s="12"/>
      <c r="C62" s="97">
        <v>56</v>
      </c>
      <c r="D62" s="188" t="s">
        <v>184</v>
      </c>
      <c r="E62" s="150">
        <v>61</v>
      </c>
      <c r="F62" s="150" t="s">
        <v>378</v>
      </c>
      <c r="G62" s="150" t="s">
        <v>379</v>
      </c>
      <c r="H62" s="150" t="s">
        <v>377</v>
      </c>
      <c r="I62" s="150">
        <v>1986</v>
      </c>
      <c r="J62" s="150" t="s">
        <v>646</v>
      </c>
      <c r="K62" s="150" t="s">
        <v>193</v>
      </c>
      <c r="L62" s="97">
        <v>5</v>
      </c>
      <c r="M62" s="97">
        <v>5</v>
      </c>
      <c r="N62" s="97">
        <v>5</v>
      </c>
      <c r="O62" s="97">
        <v>5</v>
      </c>
      <c r="P62" s="97">
        <v>5</v>
      </c>
      <c r="Q62" s="97">
        <v>5</v>
      </c>
      <c r="R62" s="97">
        <v>5</v>
      </c>
      <c r="S62" s="97">
        <v>5</v>
      </c>
      <c r="T62" s="97">
        <v>5</v>
      </c>
      <c r="U62" s="97">
        <v>5</v>
      </c>
      <c r="V62" s="121">
        <v>50</v>
      </c>
      <c r="W62" s="97">
        <v>5</v>
      </c>
      <c r="X62" s="97">
        <v>5</v>
      </c>
      <c r="Y62" s="97">
        <v>5</v>
      </c>
      <c r="Z62" s="97">
        <v>5</v>
      </c>
      <c r="AA62" s="97">
        <v>5</v>
      </c>
      <c r="AB62" s="97">
        <v>5</v>
      </c>
      <c r="AC62" s="97">
        <v>5</v>
      </c>
      <c r="AD62" s="97">
        <v>5</v>
      </c>
      <c r="AE62" s="97">
        <v>5</v>
      </c>
      <c r="AF62" s="97">
        <v>5</v>
      </c>
      <c r="AG62" s="121">
        <v>50</v>
      </c>
      <c r="AH62" s="189">
        <v>100</v>
      </c>
      <c r="AI62" s="189">
        <v>0.270833333333333</v>
      </c>
      <c r="AJ62" s="137">
        <v>0.0208333333333333</v>
      </c>
      <c r="AK62" s="137">
        <v>0.4222222222222222</v>
      </c>
      <c r="AL62" s="137">
        <v>0.6590277777777778</v>
      </c>
      <c r="AM62" s="190">
        <v>0.2159722</v>
      </c>
      <c r="AN62" s="155">
        <v>0</v>
      </c>
      <c r="AO62" s="155">
        <v>0</v>
      </c>
      <c r="AP62" s="155">
        <v>0</v>
      </c>
      <c r="AQ62" s="156">
        <v>0</v>
      </c>
      <c r="AR62" s="44">
        <v>0</v>
      </c>
      <c r="AS62" s="182">
        <v>100</v>
      </c>
      <c r="AT62" s="191">
        <v>0</v>
      </c>
      <c r="AU62" s="192">
        <v>0</v>
      </c>
      <c r="AV62" s="193">
        <v>0</v>
      </c>
      <c r="AW62" s="192">
        <v>0</v>
      </c>
      <c r="AX62" s="192">
        <v>20</v>
      </c>
      <c r="AY62" s="147">
        <v>0</v>
      </c>
      <c r="AZ62" s="45"/>
      <c r="BA62" s="45"/>
    </row>
    <row r="63" spans="1:53" s="19" customFormat="1" ht="15" customHeight="1">
      <c r="A63" s="97"/>
      <c r="B63" s="12"/>
      <c r="C63" s="97">
        <v>57</v>
      </c>
      <c r="D63" s="188" t="s">
        <v>5</v>
      </c>
      <c r="E63" s="150">
        <v>107</v>
      </c>
      <c r="F63" s="150" t="s">
        <v>611</v>
      </c>
      <c r="G63" s="150" t="s">
        <v>612</v>
      </c>
      <c r="H63" s="150" t="s">
        <v>602</v>
      </c>
      <c r="I63" s="150">
        <v>1991</v>
      </c>
      <c r="J63" s="150" t="s">
        <v>613</v>
      </c>
      <c r="K63" s="150" t="s">
        <v>193</v>
      </c>
      <c r="L63" s="97">
        <v>5</v>
      </c>
      <c r="M63" s="97">
        <v>5</v>
      </c>
      <c r="N63" s="97">
        <v>5</v>
      </c>
      <c r="O63" s="97">
        <v>5</v>
      </c>
      <c r="P63" s="97">
        <v>5</v>
      </c>
      <c r="Q63" s="97">
        <v>5</v>
      </c>
      <c r="R63" s="97">
        <v>5</v>
      </c>
      <c r="S63" s="97">
        <v>5</v>
      </c>
      <c r="T63" s="97">
        <v>5</v>
      </c>
      <c r="U63" s="97">
        <v>5</v>
      </c>
      <c r="V63" s="121">
        <v>50</v>
      </c>
      <c r="W63" s="97">
        <v>5</v>
      </c>
      <c r="X63" s="97">
        <v>5</v>
      </c>
      <c r="Y63" s="97">
        <v>5</v>
      </c>
      <c r="Z63" s="97">
        <v>5</v>
      </c>
      <c r="AA63" s="97">
        <v>5</v>
      </c>
      <c r="AB63" s="97">
        <v>5</v>
      </c>
      <c r="AC63" s="97">
        <v>5</v>
      </c>
      <c r="AD63" s="97">
        <v>5</v>
      </c>
      <c r="AE63" s="97">
        <v>5</v>
      </c>
      <c r="AF63" s="97">
        <v>5</v>
      </c>
      <c r="AG63" s="121">
        <v>50</v>
      </c>
      <c r="AH63" s="189">
        <v>100</v>
      </c>
      <c r="AI63" s="189">
        <v>0.270833333333333</v>
      </c>
      <c r="AJ63" s="137">
        <v>0</v>
      </c>
      <c r="AK63" s="137">
        <v>0.456944444444444</v>
      </c>
      <c r="AL63" s="137">
        <v>0.7041666666666666</v>
      </c>
      <c r="AM63" s="190">
        <v>0.2472222</v>
      </c>
      <c r="AN63" s="155">
        <v>0</v>
      </c>
      <c r="AO63" s="155">
        <v>0</v>
      </c>
      <c r="AP63" s="155">
        <v>0</v>
      </c>
      <c r="AQ63" s="156">
        <v>0</v>
      </c>
      <c r="AR63" s="44">
        <v>0</v>
      </c>
      <c r="AS63" s="182">
        <v>100</v>
      </c>
      <c r="AT63" s="191">
        <v>0</v>
      </c>
      <c r="AU63" s="192">
        <v>0</v>
      </c>
      <c r="AV63" s="193">
        <v>0</v>
      </c>
      <c r="AW63" s="192">
        <v>0</v>
      </c>
      <c r="AX63" s="192">
        <v>20</v>
      </c>
      <c r="AY63" s="147">
        <v>0</v>
      </c>
      <c r="AZ63" s="45"/>
      <c r="BA63" s="45"/>
    </row>
    <row r="64" spans="3:50" s="11" customFormat="1" ht="15" customHeight="1">
      <c r="C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H64" s="194"/>
      <c r="AI64" s="195"/>
      <c r="AJ64" s="125"/>
      <c r="AK64" s="196"/>
      <c r="AL64" s="125"/>
      <c r="AM64" s="22"/>
      <c r="AN64" s="22"/>
      <c r="AO64" s="22"/>
      <c r="AP64" s="22"/>
      <c r="AQ64" s="22"/>
      <c r="AR64" s="197"/>
      <c r="AS64" s="198"/>
      <c r="AT64" s="198"/>
      <c r="AU64" s="198"/>
      <c r="AV64" s="198"/>
      <c r="AW64" s="198"/>
      <c r="AX64" s="22"/>
    </row>
    <row r="65" spans="3:50" s="11" customFormat="1" ht="15" customHeight="1">
      <c r="C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H65" s="194"/>
      <c r="AI65" s="195"/>
      <c r="AJ65" s="125"/>
      <c r="AK65" s="196"/>
      <c r="AL65" s="125"/>
      <c r="AM65" s="22"/>
      <c r="AN65" s="22"/>
      <c r="AO65" s="22"/>
      <c r="AP65" s="22"/>
      <c r="AQ65" s="22"/>
      <c r="AR65" s="197"/>
      <c r="AS65" s="198"/>
      <c r="AT65" s="198"/>
      <c r="AU65" s="198"/>
      <c r="AV65" s="198"/>
      <c r="AW65" s="198"/>
      <c r="AX65" s="22"/>
    </row>
    <row r="66" spans="34:50" ht="15" customHeight="1">
      <c r="AH66" s="141"/>
      <c r="AI66" s="127"/>
      <c r="AJ66" s="126"/>
      <c r="AK66" s="128"/>
      <c r="AL66" s="126"/>
      <c r="AQ66" s="15"/>
      <c r="AR66" s="46"/>
      <c r="AS66" s="143"/>
      <c r="AT66" s="143"/>
      <c r="AU66" s="143"/>
      <c r="AV66" s="143"/>
      <c r="AW66" s="143"/>
      <c r="AX66" s="15"/>
    </row>
    <row r="67" spans="34:50" ht="15" customHeight="1">
      <c r="AH67" s="141"/>
      <c r="AI67" s="127"/>
      <c r="AJ67" s="126"/>
      <c r="AK67" s="128"/>
      <c r="AL67" s="126"/>
      <c r="AQ67" s="15"/>
      <c r="AR67" s="46"/>
      <c r="AS67" s="143"/>
      <c r="AT67" s="143"/>
      <c r="AU67" s="143"/>
      <c r="AV67" s="143"/>
      <c r="AW67" s="143"/>
      <c r="AX67" s="15"/>
    </row>
    <row r="68" spans="34:50" ht="15" customHeight="1">
      <c r="AH68" s="141"/>
      <c r="AI68" s="127"/>
      <c r="AJ68" s="126"/>
      <c r="AK68" s="128"/>
      <c r="AL68" s="126"/>
      <c r="AQ68" s="15"/>
      <c r="AR68" s="46"/>
      <c r="AS68" s="143"/>
      <c r="AT68" s="143"/>
      <c r="AU68" s="143"/>
      <c r="AV68" s="143"/>
      <c r="AW68" s="143"/>
      <c r="AX68" s="15"/>
    </row>
    <row r="69" spans="34:50" ht="15" customHeight="1">
      <c r="AH69" s="141"/>
      <c r="AI69" s="127"/>
      <c r="AJ69" s="126"/>
      <c r="AK69" s="128"/>
      <c r="AL69" s="126"/>
      <c r="AQ69" s="15"/>
      <c r="AR69" s="46"/>
      <c r="AS69" s="143"/>
      <c r="AT69" s="143"/>
      <c r="AU69" s="143"/>
      <c r="AV69" s="143"/>
      <c r="AW69" s="143"/>
      <c r="AX69" s="15"/>
    </row>
    <row r="70" spans="34:50" ht="15" customHeight="1">
      <c r="AH70" s="141"/>
      <c r="AI70" s="127"/>
      <c r="AJ70" s="126"/>
      <c r="AK70" s="128"/>
      <c r="AL70" s="126"/>
      <c r="AQ70" s="15"/>
      <c r="AR70" s="46"/>
      <c r="AS70" s="143"/>
      <c r="AT70" s="143"/>
      <c r="AU70" s="143"/>
      <c r="AV70" s="143"/>
      <c r="AW70" s="143"/>
      <c r="AX70" s="15"/>
    </row>
    <row r="71" spans="34:50" ht="15" customHeight="1">
      <c r="AH71" s="141"/>
      <c r="AI71" s="127"/>
      <c r="AJ71" s="126"/>
      <c r="AK71" s="128"/>
      <c r="AL71" s="126"/>
      <c r="AQ71" s="15"/>
      <c r="AR71" s="46"/>
      <c r="AS71" s="143"/>
      <c r="AT71" s="143"/>
      <c r="AU71" s="143"/>
      <c r="AV71" s="143"/>
      <c r="AW71" s="143"/>
      <c r="AX71" s="15"/>
    </row>
    <row r="72" spans="34:50" ht="15" customHeight="1">
      <c r="AH72" s="141"/>
      <c r="AI72" s="127"/>
      <c r="AJ72" s="126"/>
      <c r="AK72" s="128"/>
      <c r="AL72" s="126"/>
      <c r="AQ72" s="15"/>
      <c r="AR72" s="46"/>
      <c r="AS72" s="143"/>
      <c r="AT72" s="143"/>
      <c r="AU72" s="143"/>
      <c r="AV72" s="143"/>
      <c r="AW72" s="143"/>
      <c r="AX72" s="15"/>
    </row>
    <row r="73" spans="34:50" ht="15" customHeight="1">
      <c r="AH73" s="141"/>
      <c r="AI73" s="127"/>
      <c r="AJ73" s="126"/>
      <c r="AK73" s="128"/>
      <c r="AL73" s="126"/>
      <c r="AQ73" s="15"/>
      <c r="AR73" s="46"/>
      <c r="AS73" s="143"/>
      <c r="AT73" s="143"/>
      <c r="AU73" s="143"/>
      <c r="AV73" s="143"/>
      <c r="AW73" s="143"/>
      <c r="AX73" s="15"/>
    </row>
    <row r="74" spans="34:50" ht="15" customHeight="1">
      <c r="AH74" s="141"/>
      <c r="AI74" s="127"/>
      <c r="AJ74" s="126"/>
      <c r="AK74" s="128"/>
      <c r="AL74" s="126"/>
      <c r="AQ74" s="15"/>
      <c r="AR74" s="46"/>
      <c r="AS74" s="143"/>
      <c r="AT74" s="143"/>
      <c r="AU74" s="143"/>
      <c r="AV74" s="143"/>
      <c r="AW74" s="143"/>
      <c r="AX74" s="15"/>
    </row>
    <row r="75" spans="34:50" ht="15" customHeight="1">
      <c r="AH75" s="141"/>
      <c r="AI75" s="127"/>
      <c r="AJ75" s="126"/>
      <c r="AK75" s="128"/>
      <c r="AL75" s="126"/>
      <c r="AQ75" s="15"/>
      <c r="AR75" s="46"/>
      <c r="AS75" s="143"/>
      <c r="AT75" s="143"/>
      <c r="AU75" s="143"/>
      <c r="AV75" s="143"/>
      <c r="AW75" s="143"/>
      <c r="AX75" s="15"/>
    </row>
    <row r="76" spans="34:50" ht="15" customHeight="1">
      <c r="AH76" s="141"/>
      <c r="AI76" s="127"/>
      <c r="AJ76" s="126"/>
      <c r="AK76" s="128"/>
      <c r="AL76" s="126"/>
      <c r="AQ76" s="15"/>
      <c r="AR76" s="46"/>
      <c r="AS76" s="143"/>
      <c r="AT76" s="143"/>
      <c r="AU76" s="143"/>
      <c r="AV76" s="143"/>
      <c r="AW76" s="143"/>
      <c r="AX76" s="15"/>
    </row>
    <row r="77" spans="34:50" ht="15" customHeight="1">
      <c r="AH77" s="141"/>
      <c r="AI77" s="127"/>
      <c r="AJ77" s="126"/>
      <c r="AK77" s="128"/>
      <c r="AL77" s="126"/>
      <c r="AQ77" s="15"/>
      <c r="AR77" s="46"/>
      <c r="AS77" s="143"/>
      <c r="AT77" s="143"/>
      <c r="AU77" s="143"/>
      <c r="AV77" s="143"/>
      <c r="AW77" s="143"/>
      <c r="AX77" s="15"/>
    </row>
    <row r="78" spans="34:50" ht="15" customHeight="1">
      <c r="AH78" s="141"/>
      <c r="AI78" s="127"/>
      <c r="AJ78" s="126"/>
      <c r="AK78" s="128"/>
      <c r="AL78" s="126"/>
      <c r="AQ78" s="15"/>
      <c r="AR78" s="46"/>
      <c r="AS78" s="143"/>
      <c r="AT78" s="143"/>
      <c r="AU78" s="143"/>
      <c r="AV78" s="143"/>
      <c r="AW78" s="143"/>
      <c r="AX78" s="15"/>
    </row>
    <row r="79" spans="34:50" ht="15" customHeight="1">
      <c r="AH79" s="141"/>
      <c r="AI79" s="127"/>
      <c r="AJ79" s="126"/>
      <c r="AK79" s="128"/>
      <c r="AL79" s="126"/>
      <c r="AQ79" s="15"/>
      <c r="AR79" s="46"/>
      <c r="AS79" s="143"/>
      <c r="AT79" s="143"/>
      <c r="AU79" s="143"/>
      <c r="AV79" s="143"/>
      <c r="AW79" s="143"/>
      <c r="AX79" s="15"/>
    </row>
    <row r="80" spans="34:50" ht="15" customHeight="1">
      <c r="AH80" s="141"/>
      <c r="AI80" s="127"/>
      <c r="AJ80" s="126"/>
      <c r="AK80" s="128"/>
      <c r="AL80" s="126"/>
      <c r="AQ80" s="15"/>
      <c r="AR80" s="46"/>
      <c r="AS80" s="143"/>
      <c r="AT80" s="143"/>
      <c r="AU80" s="143"/>
      <c r="AV80" s="143"/>
      <c r="AW80" s="143"/>
      <c r="AX80" s="15"/>
    </row>
    <row r="81" spans="34:50" ht="15" customHeight="1">
      <c r="AH81" s="141"/>
      <c r="AI81" s="127"/>
      <c r="AJ81" s="126"/>
      <c r="AK81" s="128"/>
      <c r="AL81" s="126"/>
      <c r="AQ81" s="15"/>
      <c r="AR81" s="46"/>
      <c r="AS81" s="143"/>
      <c r="AT81" s="143"/>
      <c r="AU81" s="143"/>
      <c r="AV81" s="143"/>
      <c r="AW81" s="143"/>
      <c r="AX81" s="15"/>
    </row>
    <row r="82" spans="34:50" ht="15" customHeight="1">
      <c r="AH82" s="141"/>
      <c r="AI82" s="127"/>
      <c r="AJ82" s="126"/>
      <c r="AK82" s="128"/>
      <c r="AL82" s="126"/>
      <c r="AQ82" s="15"/>
      <c r="AR82" s="46"/>
      <c r="AS82" s="143"/>
      <c r="AT82" s="143"/>
      <c r="AU82" s="143"/>
      <c r="AV82" s="143"/>
      <c r="AW82" s="143"/>
      <c r="AX82" s="15"/>
    </row>
    <row r="83" spans="34:50" ht="15" customHeight="1">
      <c r="AH83" s="141"/>
      <c r="AI83" s="127"/>
      <c r="AJ83" s="126"/>
      <c r="AK83" s="128"/>
      <c r="AL83" s="126"/>
      <c r="AQ83" s="15"/>
      <c r="AR83" s="46"/>
      <c r="AS83" s="143"/>
      <c r="AT83" s="143"/>
      <c r="AU83" s="143"/>
      <c r="AV83" s="143"/>
      <c r="AW83" s="143"/>
      <c r="AX83" s="15"/>
    </row>
    <row r="84" spans="34:50" ht="15" customHeight="1">
      <c r="AH84" s="141"/>
      <c r="AI84" s="127"/>
      <c r="AJ84" s="126"/>
      <c r="AK84" s="128"/>
      <c r="AL84" s="126"/>
      <c r="AQ84" s="15"/>
      <c r="AR84" s="46"/>
      <c r="AS84" s="143"/>
      <c r="AT84" s="143"/>
      <c r="AU84" s="143"/>
      <c r="AV84" s="143"/>
      <c r="AW84" s="143"/>
      <c r="AX84" s="15"/>
    </row>
    <row r="85" spans="34:50" ht="15" customHeight="1">
      <c r="AH85" s="141"/>
      <c r="AI85" s="127"/>
      <c r="AJ85" s="126"/>
      <c r="AK85" s="128"/>
      <c r="AL85" s="126"/>
      <c r="AQ85" s="15"/>
      <c r="AR85" s="46"/>
      <c r="AS85" s="143"/>
      <c r="AT85" s="143"/>
      <c r="AU85" s="143"/>
      <c r="AV85" s="143"/>
      <c r="AW85" s="143"/>
      <c r="AX85" s="15"/>
    </row>
    <row r="86" spans="34:50" ht="15" customHeight="1">
      <c r="AH86" s="141"/>
      <c r="AI86" s="127"/>
      <c r="AJ86" s="126"/>
      <c r="AK86" s="128"/>
      <c r="AL86" s="126"/>
      <c r="AQ86" s="15"/>
      <c r="AR86" s="46"/>
      <c r="AS86" s="143"/>
      <c r="AT86" s="143"/>
      <c r="AU86" s="143"/>
      <c r="AV86" s="143"/>
      <c r="AW86" s="143"/>
      <c r="AX86" s="15"/>
    </row>
    <row r="87" spans="34:50" ht="15" customHeight="1">
      <c r="AH87" s="141"/>
      <c r="AI87" s="127"/>
      <c r="AJ87" s="126"/>
      <c r="AK87" s="128"/>
      <c r="AL87" s="126"/>
      <c r="AQ87" s="15"/>
      <c r="AR87" s="46"/>
      <c r="AS87" s="143"/>
      <c r="AT87" s="143"/>
      <c r="AU87" s="143"/>
      <c r="AV87" s="143"/>
      <c r="AW87" s="143"/>
      <c r="AX87" s="15"/>
    </row>
    <row r="88" spans="34:50" ht="15" customHeight="1">
      <c r="AH88" s="141"/>
      <c r="AI88" s="127"/>
      <c r="AJ88" s="126"/>
      <c r="AK88" s="128"/>
      <c r="AL88" s="126"/>
      <c r="AQ88" s="15"/>
      <c r="AR88" s="46"/>
      <c r="AS88" s="143"/>
      <c r="AT88" s="143"/>
      <c r="AU88" s="143"/>
      <c r="AV88" s="143"/>
      <c r="AW88" s="143"/>
      <c r="AX88" s="15"/>
    </row>
    <row r="89" spans="34:50" ht="15" customHeight="1">
      <c r="AH89" s="141"/>
      <c r="AI89" s="127"/>
      <c r="AJ89" s="126"/>
      <c r="AK89" s="128"/>
      <c r="AL89" s="126"/>
      <c r="AQ89" s="15"/>
      <c r="AR89" s="46"/>
      <c r="AS89" s="143"/>
      <c r="AT89" s="143"/>
      <c r="AU89" s="143"/>
      <c r="AV89" s="143"/>
      <c r="AW89" s="143"/>
      <c r="AX89" s="15"/>
    </row>
    <row r="90" spans="34:50" ht="15" customHeight="1">
      <c r="AH90" s="141"/>
      <c r="AI90" s="127"/>
      <c r="AJ90" s="126"/>
      <c r="AK90" s="128"/>
      <c r="AL90" s="126"/>
      <c r="AQ90" s="15"/>
      <c r="AR90" s="46"/>
      <c r="AS90" s="143"/>
      <c r="AT90" s="143"/>
      <c r="AU90" s="143"/>
      <c r="AV90" s="143"/>
      <c r="AW90" s="143"/>
      <c r="AX90" s="15"/>
    </row>
    <row r="91" spans="34:50" ht="15" customHeight="1">
      <c r="AH91" s="141"/>
      <c r="AI91" s="127"/>
      <c r="AJ91" s="126"/>
      <c r="AK91" s="128"/>
      <c r="AL91" s="126"/>
      <c r="AQ91" s="15"/>
      <c r="AR91" s="46"/>
      <c r="AS91" s="143"/>
      <c r="AT91" s="143"/>
      <c r="AU91" s="143"/>
      <c r="AV91" s="143"/>
      <c r="AW91" s="143"/>
      <c r="AX91" s="15"/>
    </row>
    <row r="92" spans="34:50" ht="15" customHeight="1">
      <c r="AH92" s="141"/>
      <c r="AI92" s="127"/>
      <c r="AJ92" s="126"/>
      <c r="AK92" s="128"/>
      <c r="AL92" s="126"/>
      <c r="AQ92" s="15"/>
      <c r="AR92" s="46"/>
      <c r="AS92" s="143"/>
      <c r="AT92" s="143"/>
      <c r="AU92" s="143"/>
      <c r="AV92" s="143"/>
      <c r="AW92" s="143"/>
      <c r="AX92" s="15"/>
    </row>
    <row r="93" spans="34:50" ht="15" customHeight="1">
      <c r="AH93" s="141"/>
      <c r="AI93" s="127"/>
      <c r="AJ93" s="126"/>
      <c r="AK93" s="128"/>
      <c r="AL93" s="126"/>
      <c r="AQ93" s="15"/>
      <c r="AR93" s="46"/>
      <c r="AS93" s="143"/>
      <c r="AT93" s="143"/>
      <c r="AU93" s="143"/>
      <c r="AV93" s="143"/>
      <c r="AW93" s="143"/>
      <c r="AX93" s="15"/>
    </row>
    <row r="94" spans="34:50" ht="15" customHeight="1">
      <c r="AH94" s="141"/>
      <c r="AI94" s="127"/>
      <c r="AJ94" s="126"/>
      <c r="AK94" s="128"/>
      <c r="AL94" s="126"/>
      <c r="AQ94" s="15"/>
      <c r="AR94" s="46"/>
      <c r="AS94" s="143"/>
      <c r="AT94" s="143"/>
      <c r="AU94" s="143"/>
      <c r="AV94" s="143"/>
      <c r="AW94" s="143"/>
      <c r="AX94" s="15"/>
    </row>
    <row r="95" spans="34:50" ht="15" customHeight="1">
      <c r="AH95" s="141"/>
      <c r="AI95" s="127"/>
      <c r="AJ95" s="126"/>
      <c r="AK95" s="128"/>
      <c r="AL95" s="126"/>
      <c r="AQ95" s="15"/>
      <c r="AR95" s="46"/>
      <c r="AS95" s="143"/>
      <c r="AT95" s="143"/>
      <c r="AU95" s="143"/>
      <c r="AV95" s="143"/>
      <c r="AW95" s="143"/>
      <c r="AX95" s="15"/>
    </row>
    <row r="96" spans="34:50" ht="15" customHeight="1">
      <c r="AH96" s="141"/>
      <c r="AI96" s="127"/>
      <c r="AJ96" s="126"/>
      <c r="AK96" s="128"/>
      <c r="AL96" s="126"/>
      <c r="AQ96" s="15"/>
      <c r="AR96" s="46"/>
      <c r="AS96" s="143"/>
      <c r="AT96" s="143"/>
      <c r="AU96" s="143"/>
      <c r="AV96" s="143"/>
      <c r="AW96" s="143"/>
      <c r="AX96" s="15"/>
    </row>
    <row r="97" spans="34:50" ht="15" customHeight="1">
      <c r="AH97" s="141"/>
      <c r="AI97" s="127"/>
      <c r="AJ97" s="126"/>
      <c r="AK97" s="128"/>
      <c r="AL97" s="126"/>
      <c r="AQ97" s="15"/>
      <c r="AR97" s="46"/>
      <c r="AS97" s="143"/>
      <c r="AT97" s="143"/>
      <c r="AU97" s="143"/>
      <c r="AV97" s="143"/>
      <c r="AW97" s="143"/>
      <c r="AX97" s="15"/>
    </row>
    <row r="98" spans="34:50" ht="15" customHeight="1">
      <c r="AH98" s="141"/>
      <c r="AI98" s="127"/>
      <c r="AJ98" s="126"/>
      <c r="AK98" s="128"/>
      <c r="AL98" s="126"/>
      <c r="AQ98" s="15"/>
      <c r="AR98" s="46"/>
      <c r="AS98" s="143"/>
      <c r="AT98" s="143"/>
      <c r="AU98" s="143"/>
      <c r="AV98" s="143"/>
      <c r="AW98" s="143"/>
      <c r="AX98" s="15"/>
    </row>
    <row r="99" spans="34:50" ht="15" customHeight="1">
      <c r="AH99" s="141"/>
      <c r="AI99" s="127"/>
      <c r="AJ99" s="126"/>
      <c r="AK99" s="128"/>
      <c r="AL99" s="126"/>
      <c r="AQ99" s="15"/>
      <c r="AR99" s="46"/>
      <c r="AS99" s="143"/>
      <c r="AT99" s="143"/>
      <c r="AU99" s="143"/>
      <c r="AV99" s="143"/>
      <c r="AW99" s="143"/>
      <c r="AX99" s="15"/>
    </row>
    <row r="100" spans="34:50" ht="15" customHeight="1">
      <c r="AH100" s="141"/>
      <c r="AI100" s="127"/>
      <c r="AJ100" s="126"/>
      <c r="AK100" s="128"/>
      <c r="AL100" s="126"/>
      <c r="AQ100" s="15"/>
      <c r="AR100" s="46"/>
      <c r="AS100" s="143"/>
      <c r="AT100" s="143"/>
      <c r="AU100" s="143"/>
      <c r="AV100" s="143"/>
      <c r="AW100" s="143"/>
      <c r="AX100" s="15"/>
    </row>
    <row r="101" spans="34:50" ht="15" customHeight="1">
      <c r="AH101" s="141"/>
      <c r="AI101" s="127"/>
      <c r="AJ101" s="126"/>
      <c r="AK101" s="128"/>
      <c r="AL101" s="126"/>
      <c r="AQ101" s="15"/>
      <c r="AR101" s="46"/>
      <c r="AS101" s="143"/>
      <c r="AT101" s="143"/>
      <c r="AU101" s="143"/>
      <c r="AV101" s="143"/>
      <c r="AW101" s="143"/>
      <c r="AX101" s="15"/>
    </row>
    <row r="102" spans="34:50" ht="15" customHeight="1">
      <c r="AH102" s="141"/>
      <c r="AI102" s="127"/>
      <c r="AJ102" s="126"/>
      <c r="AK102" s="128"/>
      <c r="AL102" s="126"/>
      <c r="AQ102" s="15"/>
      <c r="AR102" s="46"/>
      <c r="AS102" s="143"/>
      <c r="AT102" s="143"/>
      <c r="AU102" s="143"/>
      <c r="AV102" s="143"/>
      <c r="AW102" s="143"/>
      <c r="AX102" s="15"/>
    </row>
    <row r="103" spans="34:50" ht="15" customHeight="1">
      <c r="AH103" s="141"/>
      <c r="AI103" s="127"/>
      <c r="AJ103" s="126"/>
      <c r="AK103" s="128"/>
      <c r="AL103" s="126"/>
      <c r="AQ103" s="15"/>
      <c r="AR103" s="46"/>
      <c r="AS103" s="143"/>
      <c r="AT103" s="143"/>
      <c r="AU103" s="143"/>
      <c r="AV103" s="143"/>
      <c r="AW103" s="143"/>
      <c r="AX103" s="15"/>
    </row>
    <row r="104" spans="34:50" ht="15" customHeight="1">
      <c r="AH104" s="141"/>
      <c r="AI104" s="127"/>
      <c r="AJ104" s="126"/>
      <c r="AK104" s="128"/>
      <c r="AL104" s="126"/>
      <c r="AQ104" s="15"/>
      <c r="AR104" s="46"/>
      <c r="AS104" s="143"/>
      <c r="AT104" s="143"/>
      <c r="AU104" s="143"/>
      <c r="AV104" s="143"/>
      <c r="AW104" s="143"/>
      <c r="AX104" s="15"/>
    </row>
    <row r="105" spans="34:50" ht="15" customHeight="1">
      <c r="AH105" s="141"/>
      <c r="AI105" s="127"/>
      <c r="AJ105" s="126"/>
      <c r="AK105" s="128"/>
      <c r="AL105" s="126"/>
      <c r="AQ105" s="15"/>
      <c r="AR105" s="46"/>
      <c r="AS105" s="143"/>
      <c r="AT105" s="143"/>
      <c r="AU105" s="143"/>
      <c r="AV105" s="143"/>
      <c r="AW105" s="143"/>
      <c r="AX105" s="15"/>
    </row>
    <row r="106" spans="34:50" ht="15" customHeight="1">
      <c r="AH106" s="141"/>
      <c r="AI106" s="127"/>
      <c r="AJ106" s="126"/>
      <c r="AK106" s="128"/>
      <c r="AL106" s="126"/>
      <c r="AQ106" s="15"/>
      <c r="AR106" s="46"/>
      <c r="AS106" s="143"/>
      <c r="AT106" s="143"/>
      <c r="AU106" s="143"/>
      <c r="AV106" s="143"/>
      <c r="AW106" s="143"/>
      <c r="AX106" s="15"/>
    </row>
    <row r="107" spans="34:50" ht="15" customHeight="1">
      <c r="AH107" s="141"/>
      <c r="AI107" s="127"/>
      <c r="AJ107" s="126"/>
      <c r="AK107" s="128"/>
      <c r="AL107" s="126"/>
      <c r="AQ107" s="15"/>
      <c r="AR107" s="46"/>
      <c r="AS107" s="143"/>
      <c r="AT107" s="143"/>
      <c r="AU107" s="143"/>
      <c r="AV107" s="143"/>
      <c r="AW107" s="143"/>
      <c r="AX107" s="15"/>
    </row>
    <row r="108" spans="34:50" ht="15" customHeight="1">
      <c r="AH108" s="141"/>
      <c r="AI108" s="127"/>
      <c r="AJ108" s="126"/>
      <c r="AK108" s="128"/>
      <c r="AL108" s="126"/>
      <c r="AQ108" s="15"/>
      <c r="AR108" s="46"/>
      <c r="AS108" s="143"/>
      <c r="AT108" s="143"/>
      <c r="AU108" s="143"/>
      <c r="AV108" s="143"/>
      <c r="AW108" s="143"/>
      <c r="AX108" s="15"/>
    </row>
    <row r="109" spans="34:50" ht="15" customHeight="1">
      <c r="AH109" s="141"/>
      <c r="AI109" s="127"/>
      <c r="AJ109" s="126"/>
      <c r="AK109" s="128"/>
      <c r="AL109" s="126"/>
      <c r="AQ109" s="15"/>
      <c r="AR109" s="46"/>
      <c r="AS109" s="143"/>
      <c r="AT109" s="143"/>
      <c r="AU109" s="143"/>
      <c r="AV109" s="143"/>
      <c r="AW109" s="143"/>
      <c r="AX109" s="15"/>
    </row>
    <row r="110" spans="34:50" ht="15" customHeight="1">
      <c r="AH110" s="141"/>
      <c r="AI110" s="127"/>
      <c r="AJ110" s="126"/>
      <c r="AK110" s="128"/>
      <c r="AL110" s="126"/>
      <c r="AQ110" s="15"/>
      <c r="AR110" s="46"/>
      <c r="AS110" s="143"/>
      <c r="AT110" s="143"/>
      <c r="AU110" s="143"/>
      <c r="AV110" s="143"/>
      <c r="AW110" s="143"/>
      <c r="AX110" s="15"/>
    </row>
    <row r="111" spans="34:50" ht="15" customHeight="1">
      <c r="AH111" s="141"/>
      <c r="AI111" s="127"/>
      <c r="AJ111" s="126"/>
      <c r="AK111" s="128"/>
      <c r="AL111" s="126"/>
      <c r="AQ111" s="15"/>
      <c r="AR111" s="46"/>
      <c r="AS111" s="143"/>
      <c r="AT111" s="143"/>
      <c r="AU111" s="143"/>
      <c r="AV111" s="143"/>
      <c r="AW111" s="143"/>
      <c r="AX111" s="15"/>
    </row>
    <row r="112" spans="34:50" ht="15" customHeight="1">
      <c r="AH112" s="141"/>
      <c r="AI112" s="127"/>
      <c r="AJ112" s="126"/>
      <c r="AK112" s="128"/>
      <c r="AL112" s="126"/>
      <c r="AQ112" s="15"/>
      <c r="AR112" s="46"/>
      <c r="AS112" s="143"/>
      <c r="AT112" s="143"/>
      <c r="AU112" s="143"/>
      <c r="AV112" s="143"/>
      <c r="AW112" s="143"/>
      <c r="AX112" s="15"/>
    </row>
    <row r="113" spans="34:50" ht="15" customHeight="1">
      <c r="AH113" s="141"/>
      <c r="AI113" s="127"/>
      <c r="AJ113" s="126"/>
      <c r="AK113" s="128"/>
      <c r="AL113" s="126"/>
      <c r="AQ113" s="15"/>
      <c r="AR113" s="46"/>
      <c r="AS113" s="143"/>
      <c r="AT113" s="143"/>
      <c r="AU113" s="143"/>
      <c r="AV113" s="143"/>
      <c r="AW113" s="143"/>
      <c r="AX113" s="15"/>
    </row>
    <row r="114" spans="34:50" ht="16.5" customHeight="1">
      <c r="AH114" s="141"/>
      <c r="AI114" s="127"/>
      <c r="AJ114" s="126"/>
      <c r="AK114" s="128"/>
      <c r="AL114" s="126"/>
      <c r="AQ114" s="15"/>
      <c r="AR114" s="46"/>
      <c r="AS114" s="143"/>
      <c r="AT114" s="143"/>
      <c r="AU114" s="143"/>
      <c r="AV114" s="143"/>
      <c r="AW114" s="143"/>
      <c r="AX114" s="15"/>
    </row>
    <row r="115" spans="34:50" ht="16.5" customHeight="1">
      <c r="AH115" s="141"/>
      <c r="AI115" s="127"/>
      <c r="AJ115" s="126"/>
      <c r="AK115" s="128"/>
      <c r="AL115" s="126"/>
      <c r="AQ115" s="15"/>
      <c r="AR115" s="46"/>
      <c r="AS115" s="143"/>
      <c r="AT115" s="143"/>
      <c r="AU115" s="143"/>
      <c r="AV115" s="143"/>
      <c r="AW115" s="143"/>
      <c r="AX115" s="15"/>
    </row>
    <row r="116" spans="34:50" ht="16.5" customHeight="1">
      <c r="AH116" s="141"/>
      <c r="AI116" s="127"/>
      <c r="AJ116" s="126"/>
      <c r="AK116" s="128"/>
      <c r="AL116" s="126"/>
      <c r="AQ116" s="15"/>
      <c r="AR116" s="46"/>
      <c r="AS116" s="143"/>
      <c r="AT116" s="143"/>
      <c r="AU116" s="143"/>
      <c r="AV116" s="143"/>
      <c r="AW116" s="143"/>
      <c r="AX116" s="15"/>
    </row>
    <row r="117" spans="34:50" ht="16.5" customHeight="1">
      <c r="AH117" s="141"/>
      <c r="AI117" s="127"/>
      <c r="AJ117" s="126"/>
      <c r="AK117" s="128"/>
      <c r="AL117" s="126"/>
      <c r="AQ117" s="15"/>
      <c r="AR117" s="46"/>
      <c r="AS117" s="143"/>
      <c r="AT117" s="143"/>
      <c r="AU117" s="143"/>
      <c r="AV117" s="143"/>
      <c r="AW117" s="143"/>
      <c r="AX117" s="15"/>
    </row>
    <row r="118" spans="34:50" ht="16.5" customHeight="1">
      <c r="AH118" s="141"/>
      <c r="AI118" s="127"/>
      <c r="AJ118" s="126"/>
      <c r="AK118" s="128"/>
      <c r="AL118" s="126"/>
      <c r="AQ118" s="15"/>
      <c r="AR118" s="46"/>
      <c r="AS118" s="143"/>
      <c r="AT118" s="143"/>
      <c r="AU118" s="143"/>
      <c r="AV118" s="143"/>
      <c r="AW118" s="143"/>
      <c r="AX118" s="15"/>
    </row>
    <row r="119" spans="34:50" ht="16.5" customHeight="1">
      <c r="AH119" s="141"/>
      <c r="AI119" s="127"/>
      <c r="AJ119" s="126"/>
      <c r="AK119" s="128"/>
      <c r="AL119" s="126"/>
      <c r="AQ119" s="15"/>
      <c r="AR119" s="46"/>
      <c r="AS119" s="143"/>
      <c r="AT119" s="143"/>
      <c r="AU119" s="143"/>
      <c r="AV119" s="143"/>
      <c r="AW119" s="143"/>
      <c r="AX119" s="15"/>
    </row>
    <row r="120" spans="34:50" ht="16.5" customHeight="1">
      <c r="AH120" s="141"/>
      <c r="AI120" s="127"/>
      <c r="AJ120" s="126"/>
      <c r="AK120" s="128"/>
      <c r="AL120" s="126"/>
      <c r="AQ120" s="15"/>
      <c r="AR120" s="46"/>
      <c r="AS120" s="143"/>
      <c r="AT120" s="143"/>
      <c r="AU120" s="143"/>
      <c r="AV120" s="143"/>
      <c r="AW120" s="143"/>
      <c r="AX120" s="15"/>
    </row>
    <row r="121" spans="34:50" ht="16.5" customHeight="1">
      <c r="AH121" s="141"/>
      <c r="AI121" s="127"/>
      <c r="AJ121" s="126"/>
      <c r="AK121" s="128"/>
      <c r="AL121" s="126"/>
      <c r="AQ121" s="15"/>
      <c r="AR121" s="46"/>
      <c r="AS121" s="143"/>
      <c r="AT121" s="143"/>
      <c r="AU121" s="143"/>
      <c r="AV121" s="143"/>
      <c r="AW121" s="143"/>
      <c r="AX121" s="15"/>
    </row>
    <row r="122" spans="34:50" ht="16.5" customHeight="1">
      <c r="AH122" s="141"/>
      <c r="AI122" s="127"/>
      <c r="AJ122" s="126"/>
      <c r="AK122" s="128"/>
      <c r="AL122" s="126"/>
      <c r="AQ122" s="15"/>
      <c r="AR122" s="46"/>
      <c r="AS122" s="143"/>
      <c r="AT122" s="143"/>
      <c r="AU122" s="143"/>
      <c r="AV122" s="143"/>
      <c r="AW122" s="143"/>
      <c r="AX122" s="15"/>
    </row>
    <row r="123" spans="34:50" ht="16.5" customHeight="1">
      <c r="AH123" s="141"/>
      <c r="AI123" s="127"/>
      <c r="AJ123" s="126"/>
      <c r="AK123" s="128"/>
      <c r="AL123" s="126"/>
      <c r="AQ123" s="15"/>
      <c r="AR123" s="46"/>
      <c r="AS123" s="143"/>
      <c r="AT123" s="143"/>
      <c r="AU123" s="143"/>
      <c r="AV123" s="143"/>
      <c r="AW123" s="143"/>
      <c r="AX123" s="15"/>
    </row>
    <row r="124" spans="34:50" ht="16.5" customHeight="1">
      <c r="AH124" s="141"/>
      <c r="AI124" s="127"/>
      <c r="AJ124" s="126"/>
      <c r="AK124" s="128"/>
      <c r="AL124" s="126"/>
      <c r="AQ124" s="15"/>
      <c r="AR124" s="46"/>
      <c r="AS124" s="143"/>
      <c r="AT124" s="143"/>
      <c r="AU124" s="143"/>
      <c r="AV124" s="143"/>
      <c r="AW124" s="143"/>
      <c r="AX124" s="15"/>
    </row>
    <row r="125" spans="34:50" ht="16.5" customHeight="1">
      <c r="AH125" s="141"/>
      <c r="AI125" s="127"/>
      <c r="AJ125" s="126"/>
      <c r="AK125" s="128"/>
      <c r="AL125" s="126"/>
      <c r="AQ125" s="15"/>
      <c r="AR125" s="46"/>
      <c r="AS125" s="143"/>
      <c r="AT125" s="143"/>
      <c r="AU125" s="143"/>
      <c r="AV125" s="143"/>
      <c r="AW125" s="143"/>
      <c r="AX125" s="15"/>
    </row>
    <row r="126" spans="34:50" ht="16.5" customHeight="1">
      <c r="AH126" s="141"/>
      <c r="AI126" s="127"/>
      <c r="AJ126" s="126"/>
      <c r="AK126" s="128"/>
      <c r="AL126" s="126"/>
      <c r="AQ126" s="15"/>
      <c r="AR126" s="46"/>
      <c r="AS126" s="143"/>
      <c r="AT126" s="143"/>
      <c r="AU126" s="143"/>
      <c r="AV126" s="143"/>
      <c r="AW126" s="143"/>
      <c r="AX126" s="15"/>
    </row>
    <row r="127" spans="34:50" ht="16.5" customHeight="1">
      <c r="AH127" s="141"/>
      <c r="AI127" s="127"/>
      <c r="AJ127" s="126"/>
      <c r="AK127" s="128"/>
      <c r="AL127" s="126"/>
      <c r="AQ127" s="15"/>
      <c r="AR127" s="46"/>
      <c r="AS127" s="143"/>
      <c r="AT127" s="143"/>
      <c r="AU127" s="143"/>
      <c r="AV127" s="143"/>
      <c r="AW127" s="143"/>
      <c r="AX127" s="15"/>
    </row>
    <row r="128" spans="34:50" ht="16.5" customHeight="1">
      <c r="AH128" s="141"/>
      <c r="AI128" s="127"/>
      <c r="AJ128" s="126"/>
      <c r="AK128" s="128"/>
      <c r="AL128" s="126"/>
      <c r="AQ128" s="15"/>
      <c r="AR128" s="46"/>
      <c r="AS128" s="143"/>
      <c r="AT128" s="143"/>
      <c r="AU128" s="143"/>
      <c r="AV128" s="143"/>
      <c r="AW128" s="143"/>
      <c r="AX128" s="15"/>
    </row>
    <row r="129" spans="34:50" ht="16.5" customHeight="1">
      <c r="AH129" s="141"/>
      <c r="AI129" s="127"/>
      <c r="AJ129" s="126"/>
      <c r="AK129" s="128"/>
      <c r="AL129" s="126"/>
      <c r="AQ129" s="15"/>
      <c r="AR129" s="46"/>
      <c r="AS129" s="143"/>
      <c r="AT129" s="143"/>
      <c r="AU129" s="143"/>
      <c r="AV129" s="143"/>
      <c r="AW129" s="143"/>
      <c r="AX129" s="15"/>
    </row>
    <row r="130" spans="34:50" ht="16.5" customHeight="1">
      <c r="AH130" s="141"/>
      <c r="AI130" s="127"/>
      <c r="AJ130" s="126"/>
      <c r="AK130" s="128"/>
      <c r="AL130" s="126"/>
      <c r="AQ130" s="15"/>
      <c r="AR130" s="46"/>
      <c r="AS130" s="143"/>
      <c r="AT130" s="143"/>
      <c r="AU130" s="143"/>
      <c r="AV130" s="143"/>
      <c r="AW130" s="143"/>
      <c r="AX130" s="15"/>
    </row>
    <row r="131" spans="34:50" ht="16.5" customHeight="1">
      <c r="AH131" s="141"/>
      <c r="AI131" s="127"/>
      <c r="AJ131" s="126"/>
      <c r="AK131" s="128"/>
      <c r="AL131" s="126"/>
      <c r="AQ131" s="15"/>
      <c r="AR131" s="46"/>
      <c r="AS131" s="143"/>
      <c r="AT131" s="143"/>
      <c r="AU131" s="143"/>
      <c r="AV131" s="143"/>
      <c r="AW131" s="143"/>
      <c r="AX131" s="15"/>
    </row>
    <row r="132" spans="34:50" ht="16.5" customHeight="1">
      <c r="AH132" s="141"/>
      <c r="AI132" s="127"/>
      <c r="AJ132" s="126"/>
      <c r="AK132" s="128"/>
      <c r="AL132" s="126"/>
      <c r="AQ132" s="15"/>
      <c r="AR132" s="46"/>
      <c r="AS132" s="143"/>
      <c r="AT132" s="143"/>
      <c r="AU132" s="143"/>
      <c r="AV132" s="143"/>
      <c r="AW132" s="143"/>
      <c r="AX132" s="15"/>
    </row>
    <row r="133" spans="34:50" ht="16.5" customHeight="1">
      <c r="AH133" s="141"/>
      <c r="AI133" s="127"/>
      <c r="AJ133" s="126"/>
      <c r="AK133" s="128"/>
      <c r="AL133" s="126"/>
      <c r="AQ133" s="15"/>
      <c r="AR133" s="46"/>
      <c r="AS133" s="143"/>
      <c r="AT133" s="143"/>
      <c r="AU133" s="143"/>
      <c r="AV133" s="143"/>
      <c r="AW133" s="143"/>
      <c r="AX133" s="15"/>
    </row>
    <row r="134" spans="34:50" ht="16.5" customHeight="1">
      <c r="AH134" s="141"/>
      <c r="AI134" s="127"/>
      <c r="AJ134" s="126"/>
      <c r="AK134" s="128"/>
      <c r="AL134" s="126"/>
      <c r="AQ134" s="15"/>
      <c r="AR134" s="46"/>
      <c r="AS134" s="143"/>
      <c r="AT134" s="143"/>
      <c r="AU134" s="143"/>
      <c r="AV134" s="143"/>
      <c r="AW134" s="143"/>
      <c r="AX134" s="15"/>
    </row>
    <row r="135" spans="34:50" ht="16.5" customHeight="1">
      <c r="AH135" s="141"/>
      <c r="AI135" s="127"/>
      <c r="AJ135" s="126"/>
      <c r="AK135" s="128"/>
      <c r="AL135" s="126"/>
      <c r="AQ135" s="15"/>
      <c r="AR135" s="46"/>
      <c r="AS135" s="143"/>
      <c r="AT135" s="143"/>
      <c r="AU135" s="143"/>
      <c r="AV135" s="143"/>
      <c r="AW135" s="143"/>
      <c r="AX135" s="15"/>
    </row>
    <row r="136" spans="34:50" ht="16.5" customHeight="1">
      <c r="AH136" s="141"/>
      <c r="AI136" s="127"/>
      <c r="AJ136" s="126"/>
      <c r="AK136" s="128"/>
      <c r="AL136" s="126"/>
      <c r="AQ136" s="15"/>
      <c r="AR136" s="46"/>
      <c r="AS136" s="143"/>
      <c r="AT136" s="143"/>
      <c r="AU136" s="143"/>
      <c r="AV136" s="143"/>
      <c r="AW136" s="143"/>
      <c r="AX136" s="15"/>
    </row>
    <row r="137" spans="34:50" ht="16.5" customHeight="1">
      <c r="AH137" s="141"/>
      <c r="AI137" s="127"/>
      <c r="AJ137" s="126"/>
      <c r="AK137" s="128"/>
      <c r="AL137" s="126"/>
      <c r="AQ137" s="15"/>
      <c r="AR137" s="46"/>
      <c r="AS137" s="143"/>
      <c r="AT137" s="143"/>
      <c r="AU137" s="143"/>
      <c r="AV137" s="143"/>
      <c r="AW137" s="143"/>
      <c r="AX137" s="15"/>
    </row>
    <row r="138" spans="34:50" ht="16.5" customHeight="1">
      <c r="AH138" s="141"/>
      <c r="AI138" s="127"/>
      <c r="AJ138" s="126"/>
      <c r="AK138" s="128"/>
      <c r="AL138" s="126"/>
      <c r="AQ138" s="15"/>
      <c r="AR138" s="46"/>
      <c r="AS138" s="143"/>
      <c r="AT138" s="143"/>
      <c r="AU138" s="143"/>
      <c r="AV138" s="143"/>
      <c r="AW138" s="143"/>
      <c r="AX138" s="15"/>
    </row>
    <row r="139" spans="34:50" ht="16.5" customHeight="1">
      <c r="AH139" s="141"/>
      <c r="AI139" s="127"/>
      <c r="AJ139" s="126"/>
      <c r="AK139" s="128"/>
      <c r="AL139" s="126"/>
      <c r="AQ139" s="15"/>
      <c r="AR139" s="46"/>
      <c r="AS139" s="143"/>
      <c r="AT139" s="143"/>
      <c r="AU139" s="143"/>
      <c r="AV139" s="143"/>
      <c r="AW139" s="143"/>
      <c r="AX139" s="15"/>
    </row>
    <row r="140" spans="34:50" ht="16.5" customHeight="1">
      <c r="AH140" s="141"/>
      <c r="AI140" s="127"/>
      <c r="AJ140" s="126"/>
      <c r="AK140" s="128"/>
      <c r="AL140" s="126"/>
      <c r="AQ140" s="15"/>
      <c r="AR140" s="46"/>
      <c r="AS140" s="143"/>
      <c r="AT140" s="143"/>
      <c r="AU140" s="143"/>
      <c r="AV140" s="143"/>
      <c r="AW140" s="143"/>
      <c r="AX140" s="15"/>
    </row>
    <row r="141" spans="34:50" ht="16.5" customHeight="1">
      <c r="AH141" s="141"/>
      <c r="AI141" s="127"/>
      <c r="AJ141" s="126"/>
      <c r="AK141" s="128"/>
      <c r="AL141" s="126"/>
      <c r="AQ141" s="15"/>
      <c r="AR141" s="46"/>
      <c r="AS141" s="143"/>
      <c r="AT141" s="143"/>
      <c r="AU141" s="143"/>
      <c r="AV141" s="143"/>
      <c r="AW141" s="143"/>
      <c r="AX141" s="15"/>
    </row>
    <row r="142" spans="34:50" ht="16.5" customHeight="1">
      <c r="AH142" s="141"/>
      <c r="AI142" s="127"/>
      <c r="AJ142" s="126"/>
      <c r="AK142" s="128"/>
      <c r="AL142" s="126"/>
      <c r="AQ142" s="15"/>
      <c r="AR142" s="46"/>
      <c r="AS142" s="143"/>
      <c r="AT142" s="143"/>
      <c r="AU142" s="143"/>
      <c r="AV142" s="143"/>
      <c r="AW142" s="143"/>
      <c r="AX142" s="15"/>
    </row>
    <row r="143" spans="34:50" ht="16.5" customHeight="1">
      <c r="AH143" s="141"/>
      <c r="AI143" s="127"/>
      <c r="AJ143" s="126"/>
      <c r="AK143" s="128"/>
      <c r="AL143" s="126"/>
      <c r="AQ143" s="15"/>
      <c r="AR143" s="46"/>
      <c r="AS143" s="143"/>
      <c r="AT143" s="143"/>
      <c r="AU143" s="143"/>
      <c r="AV143" s="143"/>
      <c r="AW143" s="143"/>
      <c r="AX143" s="15"/>
    </row>
    <row r="144" spans="34:50" ht="16.5" customHeight="1">
      <c r="AH144" s="141"/>
      <c r="AI144" s="127"/>
      <c r="AJ144" s="126"/>
      <c r="AK144" s="128"/>
      <c r="AL144" s="126"/>
      <c r="AQ144" s="15"/>
      <c r="AR144" s="46"/>
      <c r="AS144" s="143"/>
      <c r="AT144" s="143"/>
      <c r="AU144" s="143"/>
      <c r="AV144" s="143"/>
      <c r="AW144" s="143"/>
      <c r="AX144" s="15"/>
    </row>
    <row r="145" spans="34:50" ht="16.5" customHeight="1">
      <c r="AH145" s="141"/>
      <c r="AI145" s="127"/>
      <c r="AJ145" s="126"/>
      <c r="AK145" s="128"/>
      <c r="AL145" s="126"/>
      <c r="AQ145" s="15"/>
      <c r="AR145" s="46"/>
      <c r="AS145" s="143"/>
      <c r="AT145" s="143"/>
      <c r="AU145" s="143"/>
      <c r="AV145" s="143"/>
      <c r="AW145" s="143"/>
      <c r="AX145" s="15"/>
    </row>
    <row r="146" spans="34:50" ht="16.5" customHeight="1">
      <c r="AH146" s="141"/>
      <c r="AI146" s="127"/>
      <c r="AJ146" s="126"/>
      <c r="AK146" s="128"/>
      <c r="AL146" s="126"/>
      <c r="AQ146" s="15"/>
      <c r="AR146" s="46"/>
      <c r="AS146" s="143"/>
      <c r="AT146" s="143"/>
      <c r="AU146" s="143"/>
      <c r="AV146" s="143"/>
      <c r="AW146" s="143"/>
      <c r="AX146" s="15"/>
    </row>
    <row r="147" spans="34:50" ht="16.5" customHeight="1">
      <c r="AH147" s="141"/>
      <c r="AI147" s="127"/>
      <c r="AJ147" s="126"/>
      <c r="AK147" s="128"/>
      <c r="AL147" s="126"/>
      <c r="AQ147" s="15"/>
      <c r="AR147" s="46"/>
      <c r="AS147" s="143"/>
      <c r="AT147" s="143"/>
      <c r="AU147" s="143"/>
      <c r="AV147" s="143"/>
      <c r="AW147" s="143"/>
      <c r="AX147" s="15"/>
    </row>
    <row r="148" spans="34:50" ht="16.5" customHeight="1">
      <c r="AH148" s="141"/>
      <c r="AI148" s="127"/>
      <c r="AJ148" s="126"/>
      <c r="AK148" s="128"/>
      <c r="AL148" s="126"/>
      <c r="AQ148" s="15"/>
      <c r="AR148" s="46"/>
      <c r="AS148" s="143"/>
      <c r="AT148" s="143"/>
      <c r="AU148" s="143"/>
      <c r="AV148" s="143"/>
      <c r="AW148" s="143"/>
      <c r="AX148" s="15"/>
    </row>
    <row r="149" spans="34:50" ht="16.5" customHeight="1">
      <c r="AH149" s="141"/>
      <c r="AI149" s="127"/>
      <c r="AJ149" s="126"/>
      <c r="AK149" s="128"/>
      <c r="AL149" s="126"/>
      <c r="AQ149" s="15"/>
      <c r="AR149" s="46"/>
      <c r="AS149" s="143"/>
      <c r="AT149" s="143"/>
      <c r="AU149" s="143"/>
      <c r="AV149" s="143"/>
      <c r="AW149" s="143"/>
      <c r="AX149" s="15"/>
    </row>
    <row r="150" spans="34:50" ht="16.5" customHeight="1">
      <c r="AH150" s="141"/>
      <c r="AI150" s="127"/>
      <c r="AJ150" s="126"/>
      <c r="AK150" s="128"/>
      <c r="AL150" s="126"/>
      <c r="AQ150" s="15"/>
      <c r="AR150" s="46"/>
      <c r="AS150" s="143"/>
      <c r="AT150" s="143"/>
      <c r="AU150" s="143"/>
      <c r="AV150" s="143"/>
      <c r="AW150" s="143"/>
      <c r="AX150" s="15"/>
    </row>
    <row r="151" spans="34:50" ht="16.5" customHeight="1">
      <c r="AH151" s="141"/>
      <c r="AI151" s="127"/>
      <c r="AJ151" s="126"/>
      <c r="AK151" s="128"/>
      <c r="AL151" s="126"/>
      <c r="AQ151" s="15"/>
      <c r="AR151" s="46"/>
      <c r="AS151" s="143"/>
      <c r="AT151" s="143"/>
      <c r="AU151" s="143"/>
      <c r="AV151" s="143"/>
      <c r="AW151" s="143"/>
      <c r="AX151" s="15"/>
    </row>
    <row r="152" spans="34:50" ht="16.5" customHeight="1">
      <c r="AH152" s="141"/>
      <c r="AI152" s="127"/>
      <c r="AJ152" s="126"/>
      <c r="AK152" s="128"/>
      <c r="AL152" s="126"/>
      <c r="AQ152" s="15"/>
      <c r="AR152" s="46"/>
      <c r="AS152" s="143"/>
      <c r="AT152" s="143"/>
      <c r="AU152" s="143"/>
      <c r="AV152" s="143"/>
      <c r="AW152" s="143"/>
      <c r="AX152" s="15"/>
    </row>
    <row r="153" spans="34:50" ht="16.5" customHeight="1">
      <c r="AH153" s="141"/>
      <c r="AI153" s="127"/>
      <c r="AJ153" s="126"/>
      <c r="AK153" s="128"/>
      <c r="AL153" s="126"/>
      <c r="AQ153" s="15"/>
      <c r="AR153" s="46"/>
      <c r="AS153" s="143"/>
      <c r="AT153" s="143"/>
      <c r="AU153" s="143"/>
      <c r="AV153" s="143"/>
      <c r="AW153" s="143"/>
      <c r="AX153" s="15"/>
    </row>
    <row r="154" spans="34:50" ht="16.5" customHeight="1">
      <c r="AH154" s="141"/>
      <c r="AI154" s="127"/>
      <c r="AJ154" s="126"/>
      <c r="AK154" s="128"/>
      <c r="AL154" s="126"/>
      <c r="AQ154" s="15"/>
      <c r="AR154" s="46"/>
      <c r="AS154" s="143"/>
      <c r="AT154" s="143"/>
      <c r="AU154" s="143"/>
      <c r="AV154" s="143"/>
      <c r="AW154" s="143"/>
      <c r="AX154" s="15"/>
    </row>
    <row r="155" spans="34:50" ht="16.5" customHeight="1">
      <c r="AH155" s="141"/>
      <c r="AI155" s="127"/>
      <c r="AJ155" s="126"/>
      <c r="AK155" s="128"/>
      <c r="AL155" s="126"/>
      <c r="AQ155" s="15"/>
      <c r="AR155" s="46"/>
      <c r="AS155" s="143"/>
      <c r="AT155" s="143"/>
      <c r="AU155" s="143"/>
      <c r="AV155" s="143"/>
      <c r="AW155" s="143"/>
      <c r="AX155" s="15"/>
    </row>
    <row r="156" spans="34:50" ht="16.5" customHeight="1">
      <c r="AH156" s="141"/>
      <c r="AI156" s="127"/>
      <c r="AJ156" s="126"/>
      <c r="AK156" s="128"/>
      <c r="AL156" s="126"/>
      <c r="AQ156" s="15"/>
      <c r="AR156" s="46"/>
      <c r="AS156" s="143"/>
      <c r="AT156" s="143"/>
      <c r="AU156" s="143"/>
      <c r="AV156" s="143"/>
      <c r="AW156" s="143"/>
      <c r="AX156" s="15"/>
    </row>
    <row r="157" spans="34:50" ht="16.5" customHeight="1">
      <c r="AH157" s="141"/>
      <c r="AI157" s="127"/>
      <c r="AJ157" s="126"/>
      <c r="AK157" s="128"/>
      <c r="AL157" s="126"/>
      <c r="AQ157" s="15"/>
      <c r="AR157" s="46"/>
      <c r="AS157" s="143"/>
      <c r="AT157" s="143"/>
      <c r="AU157" s="143"/>
      <c r="AV157" s="143"/>
      <c r="AW157" s="143"/>
      <c r="AX157" s="15"/>
    </row>
    <row r="158" spans="34:50" ht="16.5" customHeight="1">
      <c r="AH158" s="141"/>
      <c r="AI158" s="127"/>
      <c r="AJ158" s="126"/>
      <c r="AK158" s="128"/>
      <c r="AL158" s="126"/>
      <c r="AQ158" s="15"/>
      <c r="AR158" s="46"/>
      <c r="AS158" s="143"/>
      <c r="AT158" s="143"/>
      <c r="AU158" s="143"/>
      <c r="AV158" s="143"/>
      <c r="AW158" s="143"/>
      <c r="AX158" s="15"/>
    </row>
    <row r="159" spans="34:50" ht="16.5" customHeight="1">
      <c r="AH159" s="141"/>
      <c r="AI159" s="127"/>
      <c r="AJ159" s="126"/>
      <c r="AK159" s="128"/>
      <c r="AL159" s="126"/>
      <c r="AQ159" s="15"/>
      <c r="AR159" s="46"/>
      <c r="AS159" s="143"/>
      <c r="AT159" s="143"/>
      <c r="AU159" s="143"/>
      <c r="AV159" s="143"/>
      <c r="AW159" s="143"/>
      <c r="AX159" s="15"/>
    </row>
    <row r="160" spans="34:50" ht="16.5" customHeight="1">
      <c r="AH160" s="141"/>
      <c r="AI160" s="127"/>
      <c r="AJ160" s="126"/>
      <c r="AK160" s="128"/>
      <c r="AL160" s="126"/>
      <c r="AQ160" s="15"/>
      <c r="AR160" s="46"/>
      <c r="AS160" s="143"/>
      <c r="AT160" s="143"/>
      <c r="AU160" s="143"/>
      <c r="AV160" s="143"/>
      <c r="AW160" s="143"/>
      <c r="AX160" s="15"/>
    </row>
    <row r="161" spans="34:50" ht="16.5" customHeight="1">
      <c r="AH161" s="141"/>
      <c r="AI161" s="127"/>
      <c r="AJ161" s="126"/>
      <c r="AK161" s="128"/>
      <c r="AL161" s="126"/>
      <c r="AQ161" s="15"/>
      <c r="AR161" s="46"/>
      <c r="AS161" s="143"/>
      <c r="AT161" s="143"/>
      <c r="AU161" s="143"/>
      <c r="AV161" s="143"/>
      <c r="AW161" s="143"/>
      <c r="AX161" s="15"/>
    </row>
    <row r="162" spans="34:50" ht="16.5" customHeight="1">
      <c r="AH162" s="141"/>
      <c r="AI162" s="127"/>
      <c r="AJ162" s="126"/>
      <c r="AK162" s="128"/>
      <c r="AL162" s="126"/>
      <c r="AQ162" s="15"/>
      <c r="AR162" s="46"/>
      <c r="AS162" s="143"/>
      <c r="AT162" s="143"/>
      <c r="AU162" s="143"/>
      <c r="AV162" s="143"/>
      <c r="AW162" s="143"/>
      <c r="AX162" s="15"/>
    </row>
    <row r="163" spans="34:50" ht="16.5" customHeight="1">
      <c r="AH163" s="141"/>
      <c r="AI163" s="127"/>
      <c r="AJ163" s="126"/>
      <c r="AK163" s="128"/>
      <c r="AL163" s="126"/>
      <c r="AQ163" s="15"/>
      <c r="AR163" s="46"/>
      <c r="AS163" s="143"/>
      <c r="AT163" s="143"/>
      <c r="AU163" s="143"/>
      <c r="AV163" s="143"/>
      <c r="AW163" s="143"/>
      <c r="AX163" s="15"/>
    </row>
    <row r="164" spans="34:50" ht="16.5" customHeight="1">
      <c r="AH164" s="141"/>
      <c r="AI164" s="127"/>
      <c r="AJ164" s="126"/>
      <c r="AK164" s="128"/>
      <c r="AL164" s="126"/>
      <c r="AQ164" s="15"/>
      <c r="AR164" s="46"/>
      <c r="AS164" s="143"/>
      <c r="AT164" s="143"/>
      <c r="AU164" s="143"/>
      <c r="AV164" s="143"/>
      <c r="AW164" s="143"/>
      <c r="AX164" s="15"/>
    </row>
    <row r="165" spans="34:50" ht="16.5" customHeight="1">
      <c r="AH165" s="141"/>
      <c r="AI165" s="127"/>
      <c r="AJ165" s="126"/>
      <c r="AK165" s="128"/>
      <c r="AL165" s="126"/>
      <c r="AQ165" s="15"/>
      <c r="AR165" s="46"/>
      <c r="AS165" s="143"/>
      <c r="AT165" s="143"/>
      <c r="AU165" s="143"/>
      <c r="AV165" s="143"/>
      <c r="AW165" s="143"/>
      <c r="AX165" s="15"/>
    </row>
    <row r="166" spans="34:50" ht="16.5" customHeight="1">
      <c r="AH166" s="141"/>
      <c r="AI166" s="127"/>
      <c r="AJ166" s="126"/>
      <c r="AK166" s="128"/>
      <c r="AL166" s="126"/>
      <c r="AQ166" s="15"/>
      <c r="AR166" s="46"/>
      <c r="AS166" s="143"/>
      <c r="AT166" s="143"/>
      <c r="AU166" s="143"/>
      <c r="AV166" s="143"/>
      <c r="AW166" s="143"/>
      <c r="AX166" s="15"/>
    </row>
    <row r="167" spans="34:50" ht="16.5" customHeight="1">
      <c r="AH167" s="141"/>
      <c r="AI167" s="127"/>
      <c r="AJ167" s="126"/>
      <c r="AK167" s="128"/>
      <c r="AL167" s="126"/>
      <c r="AQ167" s="15"/>
      <c r="AR167" s="46"/>
      <c r="AS167" s="143"/>
      <c r="AT167" s="143"/>
      <c r="AU167" s="143"/>
      <c r="AV167" s="143"/>
      <c r="AW167" s="143"/>
      <c r="AX167" s="15"/>
    </row>
    <row r="168" spans="34:50" ht="16.5" customHeight="1">
      <c r="AH168" s="141"/>
      <c r="AI168" s="127"/>
      <c r="AJ168" s="126"/>
      <c r="AK168" s="128"/>
      <c r="AL168" s="126"/>
      <c r="AQ168" s="15"/>
      <c r="AR168" s="46"/>
      <c r="AS168" s="143"/>
      <c r="AT168" s="143"/>
      <c r="AU168" s="143"/>
      <c r="AV168" s="143"/>
      <c r="AW168" s="143"/>
      <c r="AX168" s="15"/>
    </row>
    <row r="169" spans="34:50" ht="16.5" customHeight="1">
      <c r="AH169" s="141"/>
      <c r="AI169" s="127"/>
      <c r="AJ169" s="126"/>
      <c r="AK169" s="128"/>
      <c r="AL169" s="126"/>
      <c r="AQ169" s="15"/>
      <c r="AR169" s="46"/>
      <c r="AS169" s="143"/>
      <c r="AT169" s="143"/>
      <c r="AU169" s="143"/>
      <c r="AV169" s="143"/>
      <c r="AW169" s="143"/>
      <c r="AX169" s="15"/>
    </row>
    <row r="170" spans="34:50" ht="16.5" customHeight="1">
      <c r="AH170" s="141"/>
      <c r="AI170" s="127"/>
      <c r="AJ170" s="126"/>
      <c r="AK170" s="128"/>
      <c r="AL170" s="126"/>
      <c r="AQ170" s="15"/>
      <c r="AR170" s="46"/>
      <c r="AS170" s="143"/>
      <c r="AT170" s="143"/>
      <c r="AU170" s="143"/>
      <c r="AV170" s="143"/>
      <c r="AW170" s="143"/>
      <c r="AX170" s="15"/>
    </row>
    <row r="171" spans="34:50" ht="16.5" customHeight="1">
      <c r="AH171" s="141"/>
      <c r="AI171" s="127"/>
      <c r="AJ171" s="126"/>
      <c r="AK171" s="128"/>
      <c r="AL171" s="126"/>
      <c r="AQ171" s="15"/>
      <c r="AR171" s="46"/>
      <c r="AS171" s="143"/>
      <c r="AT171" s="143"/>
      <c r="AU171" s="143"/>
      <c r="AV171" s="143"/>
      <c r="AW171" s="143"/>
      <c r="AX171" s="15"/>
    </row>
    <row r="172" spans="34:50" ht="16.5" customHeight="1">
      <c r="AH172" s="141"/>
      <c r="AI172" s="127"/>
      <c r="AJ172" s="126"/>
      <c r="AK172" s="128"/>
      <c r="AL172" s="126"/>
      <c r="AQ172" s="15"/>
      <c r="AR172" s="46"/>
      <c r="AS172" s="143"/>
      <c r="AT172" s="143"/>
      <c r="AU172" s="143"/>
      <c r="AV172" s="143"/>
      <c r="AW172" s="143"/>
      <c r="AX172" s="15"/>
    </row>
    <row r="173" spans="34:50" ht="16.5" customHeight="1">
      <c r="AH173" s="141"/>
      <c r="AI173" s="127"/>
      <c r="AJ173" s="126"/>
      <c r="AK173" s="128"/>
      <c r="AL173" s="126"/>
      <c r="AQ173" s="15"/>
      <c r="AR173" s="46"/>
      <c r="AS173" s="143"/>
      <c r="AT173" s="143"/>
      <c r="AU173" s="143"/>
      <c r="AV173" s="143"/>
      <c r="AW173" s="143"/>
      <c r="AX173" s="15"/>
    </row>
    <row r="174" spans="34:50" ht="16.5" customHeight="1">
      <c r="AH174" s="141"/>
      <c r="AI174" s="127"/>
      <c r="AJ174" s="126"/>
      <c r="AK174" s="128"/>
      <c r="AL174" s="126"/>
      <c r="AQ174" s="15"/>
      <c r="AR174" s="46"/>
      <c r="AS174" s="143"/>
      <c r="AT174" s="143"/>
      <c r="AU174" s="143"/>
      <c r="AV174" s="143"/>
      <c r="AW174" s="143"/>
      <c r="AX174" s="15"/>
    </row>
    <row r="175" spans="34:50" ht="16.5" customHeight="1">
      <c r="AH175" s="141"/>
      <c r="AI175" s="127"/>
      <c r="AJ175" s="126"/>
      <c r="AK175" s="128"/>
      <c r="AL175" s="126"/>
      <c r="AQ175" s="15"/>
      <c r="AR175" s="46"/>
      <c r="AS175" s="143"/>
      <c r="AT175" s="143"/>
      <c r="AU175" s="143"/>
      <c r="AV175" s="143"/>
      <c r="AW175" s="143"/>
      <c r="AX175" s="15"/>
    </row>
    <row r="176" spans="34:50" ht="16.5" customHeight="1">
      <c r="AH176" s="141"/>
      <c r="AI176" s="127"/>
      <c r="AJ176" s="126"/>
      <c r="AK176" s="128"/>
      <c r="AL176" s="126"/>
      <c r="AQ176" s="15"/>
      <c r="AR176" s="46"/>
      <c r="AS176" s="143"/>
      <c r="AT176" s="143"/>
      <c r="AU176" s="143"/>
      <c r="AV176" s="143"/>
      <c r="AW176" s="143"/>
      <c r="AX176" s="15"/>
    </row>
    <row r="177" spans="34:50" ht="16.5" customHeight="1">
      <c r="AH177" s="141"/>
      <c r="AI177" s="127"/>
      <c r="AJ177" s="126"/>
      <c r="AK177" s="128"/>
      <c r="AL177" s="126"/>
      <c r="AQ177" s="15"/>
      <c r="AR177" s="46"/>
      <c r="AS177" s="143"/>
      <c r="AT177" s="143"/>
      <c r="AU177" s="143"/>
      <c r="AV177" s="143"/>
      <c r="AW177" s="143"/>
      <c r="AX177" s="15"/>
    </row>
    <row r="178" spans="34:50" ht="16.5" customHeight="1">
      <c r="AH178" s="141"/>
      <c r="AI178" s="127"/>
      <c r="AJ178" s="126"/>
      <c r="AK178" s="128"/>
      <c r="AL178" s="126"/>
      <c r="AQ178" s="15"/>
      <c r="AR178" s="46"/>
      <c r="AS178" s="143"/>
      <c r="AT178" s="143"/>
      <c r="AU178" s="143"/>
      <c r="AV178" s="143"/>
      <c r="AW178" s="143"/>
      <c r="AX178" s="15"/>
    </row>
    <row r="179" spans="34:50" ht="16.5" customHeight="1">
      <c r="AH179" s="141"/>
      <c r="AI179" s="127"/>
      <c r="AJ179" s="126"/>
      <c r="AK179" s="128"/>
      <c r="AL179" s="126"/>
      <c r="AQ179" s="15"/>
      <c r="AR179" s="46"/>
      <c r="AS179" s="143"/>
      <c r="AT179" s="143"/>
      <c r="AU179" s="143"/>
      <c r="AV179" s="143"/>
      <c r="AW179" s="143"/>
      <c r="AX179" s="15"/>
    </row>
    <row r="180" spans="34:50" ht="16.5" customHeight="1">
      <c r="AH180" s="141"/>
      <c r="AI180" s="127"/>
      <c r="AJ180" s="126"/>
      <c r="AK180" s="128"/>
      <c r="AL180" s="126"/>
      <c r="AQ180" s="15"/>
      <c r="AR180" s="46"/>
      <c r="AS180" s="143"/>
      <c r="AT180" s="143"/>
      <c r="AU180" s="143"/>
      <c r="AV180" s="143"/>
      <c r="AW180" s="143"/>
      <c r="AX180" s="15"/>
    </row>
    <row r="181" spans="34:50" ht="16.5" customHeight="1">
      <c r="AH181" s="141"/>
      <c r="AI181" s="127"/>
      <c r="AJ181" s="126"/>
      <c r="AK181" s="128"/>
      <c r="AL181" s="126"/>
      <c r="AQ181" s="15"/>
      <c r="AR181" s="46"/>
      <c r="AS181" s="143"/>
      <c r="AT181" s="143"/>
      <c r="AU181" s="143"/>
      <c r="AV181" s="143"/>
      <c r="AW181" s="143"/>
      <c r="AX181" s="15"/>
    </row>
    <row r="182" spans="34:50" ht="16.5" customHeight="1">
      <c r="AH182" s="141"/>
      <c r="AI182" s="127"/>
      <c r="AJ182" s="126"/>
      <c r="AK182" s="128"/>
      <c r="AL182" s="126"/>
      <c r="AQ182" s="15"/>
      <c r="AR182" s="46"/>
      <c r="AS182" s="143"/>
      <c r="AT182" s="143"/>
      <c r="AU182" s="143"/>
      <c r="AV182" s="143"/>
      <c r="AW182" s="143"/>
      <c r="AX182" s="15"/>
    </row>
    <row r="183" spans="34:50" ht="16.5" customHeight="1">
      <c r="AH183" s="141"/>
      <c r="AI183" s="127"/>
      <c r="AJ183" s="126"/>
      <c r="AK183" s="128"/>
      <c r="AL183" s="126"/>
      <c r="AQ183" s="15"/>
      <c r="AR183" s="46"/>
      <c r="AS183" s="143"/>
      <c r="AT183" s="143"/>
      <c r="AU183" s="143"/>
      <c r="AV183" s="143"/>
      <c r="AW183" s="143"/>
      <c r="AX183" s="15"/>
    </row>
    <row r="184" spans="34:50" ht="16.5" customHeight="1">
      <c r="AH184" s="141"/>
      <c r="AI184" s="127"/>
      <c r="AJ184" s="126"/>
      <c r="AK184" s="128"/>
      <c r="AL184" s="126"/>
      <c r="AQ184" s="15"/>
      <c r="AR184" s="46"/>
      <c r="AS184" s="143"/>
      <c r="AT184" s="143"/>
      <c r="AU184" s="143"/>
      <c r="AV184" s="143"/>
      <c r="AW184" s="143"/>
      <c r="AX184" s="15"/>
    </row>
    <row r="185" spans="34:50" ht="16.5" customHeight="1">
      <c r="AH185" s="141"/>
      <c r="AI185" s="127"/>
      <c r="AJ185" s="126"/>
      <c r="AK185" s="128"/>
      <c r="AL185" s="126"/>
      <c r="AQ185" s="15"/>
      <c r="AR185" s="46"/>
      <c r="AS185" s="143"/>
      <c r="AT185" s="143"/>
      <c r="AU185" s="143"/>
      <c r="AV185" s="143"/>
      <c r="AW185" s="143"/>
      <c r="AX185" s="15"/>
    </row>
    <row r="186" spans="34:50" ht="16.5" customHeight="1">
      <c r="AH186" s="141"/>
      <c r="AI186" s="127"/>
      <c r="AJ186" s="126"/>
      <c r="AK186" s="128"/>
      <c r="AL186" s="126"/>
      <c r="AQ186" s="15"/>
      <c r="AR186" s="46"/>
      <c r="AS186" s="143"/>
      <c r="AT186" s="143"/>
      <c r="AU186" s="143"/>
      <c r="AV186" s="143"/>
      <c r="AW186" s="143"/>
      <c r="AX186" s="15"/>
    </row>
    <row r="187" spans="34:50" ht="16.5" customHeight="1">
      <c r="AH187" s="141"/>
      <c r="AI187" s="127"/>
      <c r="AJ187" s="126"/>
      <c r="AK187" s="128"/>
      <c r="AL187" s="126"/>
      <c r="AQ187" s="15"/>
      <c r="AR187" s="46"/>
      <c r="AS187" s="143"/>
      <c r="AT187" s="143"/>
      <c r="AU187" s="143"/>
      <c r="AV187" s="143"/>
      <c r="AW187" s="143"/>
      <c r="AX187" s="15"/>
    </row>
    <row r="188" spans="34:50" ht="16.5" customHeight="1">
      <c r="AH188" s="141"/>
      <c r="AI188" s="127"/>
      <c r="AJ188" s="126"/>
      <c r="AK188" s="128"/>
      <c r="AL188" s="126"/>
      <c r="AQ188" s="15"/>
      <c r="AR188" s="46"/>
      <c r="AS188" s="143"/>
      <c r="AT188" s="143"/>
      <c r="AU188" s="143"/>
      <c r="AV188" s="143"/>
      <c r="AW188" s="143"/>
      <c r="AX188" s="15"/>
    </row>
    <row r="189" spans="34:50" ht="16.5" customHeight="1">
      <c r="AH189" s="141"/>
      <c r="AI189" s="127"/>
      <c r="AJ189" s="126"/>
      <c r="AK189" s="128"/>
      <c r="AL189" s="126"/>
      <c r="AQ189" s="15"/>
      <c r="AR189" s="46"/>
      <c r="AS189" s="143"/>
      <c r="AT189" s="143"/>
      <c r="AU189" s="143"/>
      <c r="AV189" s="143"/>
      <c r="AW189" s="143"/>
      <c r="AX189" s="15"/>
    </row>
    <row r="190" spans="34:50" ht="16.5" customHeight="1">
      <c r="AH190" s="141"/>
      <c r="AI190" s="127"/>
      <c r="AJ190" s="126"/>
      <c r="AK190" s="128"/>
      <c r="AL190" s="126"/>
      <c r="AQ190" s="15"/>
      <c r="AR190" s="46"/>
      <c r="AS190" s="143"/>
      <c r="AT190" s="143"/>
      <c r="AU190" s="143"/>
      <c r="AV190" s="143"/>
      <c r="AW190" s="143"/>
      <c r="AX190" s="15"/>
    </row>
    <row r="191" spans="34:50" ht="16.5" customHeight="1">
      <c r="AH191" s="141"/>
      <c r="AI191" s="127"/>
      <c r="AJ191" s="126"/>
      <c r="AK191" s="128"/>
      <c r="AL191" s="126"/>
      <c r="AQ191" s="15"/>
      <c r="AR191" s="46"/>
      <c r="AS191" s="143"/>
      <c r="AT191" s="143"/>
      <c r="AU191" s="143"/>
      <c r="AV191" s="143"/>
      <c r="AW191" s="143"/>
      <c r="AX191" s="15"/>
    </row>
    <row r="192" spans="34:50" ht="16.5" customHeight="1">
      <c r="AH192" s="141"/>
      <c r="AI192" s="127"/>
      <c r="AJ192" s="126"/>
      <c r="AK192" s="128"/>
      <c r="AL192" s="126"/>
      <c r="AQ192" s="15"/>
      <c r="AR192" s="46"/>
      <c r="AS192" s="143"/>
      <c r="AT192" s="143"/>
      <c r="AU192" s="143"/>
      <c r="AV192" s="143"/>
      <c r="AW192" s="143"/>
      <c r="AX192" s="15"/>
    </row>
    <row r="193" spans="34:50" ht="16.5" customHeight="1">
      <c r="AH193" s="141"/>
      <c r="AI193" s="127"/>
      <c r="AJ193" s="126"/>
      <c r="AK193" s="128"/>
      <c r="AL193" s="126"/>
      <c r="AQ193" s="15"/>
      <c r="AR193" s="46"/>
      <c r="AS193" s="143"/>
      <c r="AT193" s="143"/>
      <c r="AU193" s="143"/>
      <c r="AV193" s="143"/>
      <c r="AW193" s="143"/>
      <c r="AX193" s="15"/>
    </row>
    <row r="194" spans="34:50" ht="16.5" customHeight="1">
      <c r="AH194" s="141"/>
      <c r="AI194" s="127"/>
      <c r="AJ194" s="126"/>
      <c r="AK194" s="128"/>
      <c r="AL194" s="126"/>
      <c r="AQ194" s="15"/>
      <c r="AR194" s="46"/>
      <c r="AS194" s="143"/>
      <c r="AT194" s="143"/>
      <c r="AU194" s="143"/>
      <c r="AV194" s="143"/>
      <c r="AW194" s="143"/>
      <c r="AX194" s="15"/>
    </row>
    <row r="195" spans="34:50" ht="16.5" customHeight="1">
      <c r="AH195" s="141"/>
      <c r="AI195" s="127"/>
      <c r="AJ195" s="126"/>
      <c r="AK195" s="128"/>
      <c r="AL195" s="126"/>
      <c r="AQ195" s="15"/>
      <c r="AR195" s="46"/>
      <c r="AS195" s="143"/>
      <c r="AT195" s="143"/>
      <c r="AU195" s="143"/>
      <c r="AV195" s="143"/>
      <c r="AW195" s="143"/>
      <c r="AX195" s="15"/>
    </row>
    <row r="196" spans="34:50" ht="16.5" customHeight="1">
      <c r="AH196" s="141"/>
      <c r="AI196" s="127"/>
      <c r="AJ196" s="126"/>
      <c r="AK196" s="128"/>
      <c r="AL196" s="126"/>
      <c r="AQ196" s="15"/>
      <c r="AR196" s="46"/>
      <c r="AS196" s="143"/>
      <c r="AT196" s="143"/>
      <c r="AU196" s="143"/>
      <c r="AV196" s="143"/>
      <c r="AW196" s="143"/>
      <c r="AX196" s="15"/>
    </row>
    <row r="197" spans="34:50" ht="16.5" customHeight="1">
      <c r="AH197" s="141"/>
      <c r="AI197" s="127"/>
      <c r="AJ197" s="126"/>
      <c r="AK197" s="128"/>
      <c r="AL197" s="126"/>
      <c r="AQ197" s="15"/>
      <c r="AR197" s="46"/>
      <c r="AS197" s="143"/>
      <c r="AT197" s="143"/>
      <c r="AU197" s="143"/>
      <c r="AV197" s="143"/>
      <c r="AW197" s="143"/>
      <c r="AX197" s="15"/>
    </row>
    <row r="198" spans="34:50" ht="16.5" customHeight="1">
      <c r="AH198" s="141"/>
      <c r="AI198" s="127"/>
      <c r="AJ198" s="126"/>
      <c r="AK198" s="128"/>
      <c r="AL198" s="126"/>
      <c r="AQ198" s="15"/>
      <c r="AR198" s="46"/>
      <c r="AS198" s="143"/>
      <c r="AT198" s="143"/>
      <c r="AU198" s="143"/>
      <c r="AV198" s="143"/>
      <c r="AW198" s="143"/>
      <c r="AX198" s="15"/>
    </row>
    <row r="199" spans="34:50" ht="16.5" customHeight="1">
      <c r="AH199" s="141"/>
      <c r="AI199" s="127"/>
      <c r="AJ199" s="126"/>
      <c r="AK199" s="128"/>
      <c r="AL199" s="126"/>
      <c r="AQ199" s="15"/>
      <c r="AR199" s="46"/>
      <c r="AS199" s="143"/>
      <c r="AT199" s="143"/>
      <c r="AU199" s="143"/>
      <c r="AV199" s="143"/>
      <c r="AW199" s="143"/>
      <c r="AX199" s="15"/>
    </row>
    <row r="200" spans="34:50" ht="16.5" customHeight="1">
      <c r="AH200" s="141"/>
      <c r="AI200" s="127"/>
      <c r="AJ200" s="126"/>
      <c r="AK200" s="128"/>
      <c r="AL200" s="126"/>
      <c r="AQ200" s="15"/>
      <c r="AR200" s="46"/>
      <c r="AS200" s="143"/>
      <c r="AT200" s="143"/>
      <c r="AU200" s="143"/>
      <c r="AV200" s="143"/>
      <c r="AW200" s="143"/>
      <c r="AX200" s="15"/>
    </row>
    <row r="201" spans="34:50" ht="16.5" customHeight="1">
      <c r="AH201" s="141"/>
      <c r="AI201" s="127"/>
      <c r="AJ201" s="126"/>
      <c r="AK201" s="128"/>
      <c r="AL201" s="126"/>
      <c r="AQ201" s="15"/>
      <c r="AR201" s="46"/>
      <c r="AS201" s="143"/>
      <c r="AT201" s="143"/>
      <c r="AU201" s="143"/>
      <c r="AV201" s="143"/>
      <c r="AW201" s="143"/>
      <c r="AX201" s="15"/>
    </row>
    <row r="202" spans="34:50" ht="16.5" customHeight="1">
      <c r="AH202" s="141"/>
      <c r="AI202" s="127"/>
      <c r="AJ202" s="126"/>
      <c r="AK202" s="128"/>
      <c r="AL202" s="126"/>
      <c r="AQ202" s="15"/>
      <c r="AR202" s="46"/>
      <c r="AS202" s="143"/>
      <c r="AT202" s="143"/>
      <c r="AU202" s="143"/>
      <c r="AV202" s="143"/>
      <c r="AW202" s="143"/>
      <c r="AX202" s="15"/>
    </row>
    <row r="203" spans="34:50" ht="16.5" customHeight="1">
      <c r="AH203" s="141"/>
      <c r="AI203" s="127"/>
      <c r="AJ203" s="126"/>
      <c r="AK203" s="128"/>
      <c r="AL203" s="126"/>
      <c r="AQ203" s="15"/>
      <c r="AR203" s="46"/>
      <c r="AS203" s="143"/>
      <c r="AT203" s="143"/>
      <c r="AU203" s="143"/>
      <c r="AV203" s="143"/>
      <c r="AW203" s="143"/>
      <c r="AX203" s="15"/>
    </row>
    <row r="204" spans="34:50" ht="16.5" customHeight="1">
      <c r="AH204" s="141"/>
      <c r="AI204" s="127"/>
      <c r="AJ204" s="126"/>
      <c r="AK204" s="128"/>
      <c r="AL204" s="126"/>
      <c r="AQ204" s="15"/>
      <c r="AR204" s="46"/>
      <c r="AS204" s="143"/>
      <c r="AT204" s="143"/>
      <c r="AU204" s="143"/>
      <c r="AV204" s="143"/>
      <c r="AW204" s="143"/>
      <c r="AX204" s="15"/>
    </row>
    <row r="205" spans="34:50" ht="16.5" customHeight="1">
      <c r="AH205" s="141"/>
      <c r="AI205" s="127"/>
      <c r="AJ205" s="126"/>
      <c r="AK205" s="128"/>
      <c r="AL205" s="126"/>
      <c r="AQ205" s="15"/>
      <c r="AR205" s="46"/>
      <c r="AS205" s="143"/>
      <c r="AT205" s="143"/>
      <c r="AU205" s="143"/>
      <c r="AV205" s="143"/>
      <c r="AW205" s="143"/>
      <c r="AX205" s="15"/>
    </row>
    <row r="206" spans="34:50" ht="16.5" customHeight="1">
      <c r="AH206" s="141"/>
      <c r="AI206" s="127"/>
      <c r="AJ206" s="126"/>
      <c r="AK206" s="128"/>
      <c r="AL206" s="126"/>
      <c r="AQ206" s="15"/>
      <c r="AR206" s="46"/>
      <c r="AS206" s="143"/>
      <c r="AT206" s="143"/>
      <c r="AU206" s="143"/>
      <c r="AV206" s="143"/>
      <c r="AW206" s="143"/>
      <c r="AX206" s="15"/>
    </row>
    <row r="207" spans="34:50" ht="16.5" customHeight="1">
      <c r="AH207" s="141"/>
      <c r="AI207" s="127"/>
      <c r="AJ207" s="126"/>
      <c r="AK207" s="128"/>
      <c r="AL207" s="126"/>
      <c r="AQ207" s="15"/>
      <c r="AR207" s="46"/>
      <c r="AS207" s="143"/>
      <c r="AT207" s="143"/>
      <c r="AU207" s="143"/>
      <c r="AV207" s="143"/>
      <c r="AW207" s="143"/>
      <c r="AX207" s="15"/>
    </row>
    <row r="208" spans="34:50" ht="16.5" customHeight="1">
      <c r="AH208" s="141"/>
      <c r="AI208" s="127"/>
      <c r="AJ208" s="126"/>
      <c r="AK208" s="128"/>
      <c r="AL208" s="126"/>
      <c r="AQ208" s="15"/>
      <c r="AR208" s="46"/>
      <c r="AS208" s="143"/>
      <c r="AT208" s="143"/>
      <c r="AU208" s="143"/>
      <c r="AV208" s="143"/>
      <c r="AW208" s="143"/>
      <c r="AX208" s="15"/>
    </row>
    <row r="209" spans="34:50" ht="16.5" customHeight="1">
      <c r="AH209" s="141"/>
      <c r="AI209" s="127"/>
      <c r="AJ209" s="126"/>
      <c r="AK209" s="128"/>
      <c r="AL209" s="126"/>
      <c r="AQ209" s="15"/>
      <c r="AR209" s="46"/>
      <c r="AS209" s="143"/>
      <c r="AT209" s="143"/>
      <c r="AU209" s="143"/>
      <c r="AV209" s="143"/>
      <c r="AW209" s="143"/>
      <c r="AX209" s="15"/>
    </row>
    <row r="210" spans="34:50" ht="16.5" customHeight="1">
      <c r="AH210" s="141"/>
      <c r="AI210" s="127"/>
      <c r="AJ210" s="126"/>
      <c r="AK210" s="128"/>
      <c r="AL210" s="126"/>
      <c r="AQ210" s="15"/>
      <c r="AR210" s="46"/>
      <c r="AS210" s="143"/>
      <c r="AT210" s="143"/>
      <c r="AU210" s="143"/>
      <c r="AV210" s="143"/>
      <c r="AW210" s="143"/>
      <c r="AX210" s="15"/>
    </row>
    <row r="211" spans="34:50" ht="16.5" customHeight="1">
      <c r="AH211" s="141"/>
      <c r="AI211" s="127"/>
      <c r="AJ211" s="126"/>
      <c r="AK211" s="128"/>
      <c r="AL211" s="126"/>
      <c r="AQ211" s="15"/>
      <c r="AR211" s="46"/>
      <c r="AS211" s="143"/>
      <c r="AT211" s="143"/>
      <c r="AU211" s="143"/>
      <c r="AV211" s="143"/>
      <c r="AW211" s="143"/>
      <c r="AX211" s="15"/>
    </row>
    <row r="212" spans="34:50" ht="16.5" customHeight="1">
      <c r="AH212" s="141"/>
      <c r="AI212" s="127"/>
      <c r="AJ212" s="126"/>
      <c r="AK212" s="128"/>
      <c r="AL212" s="126"/>
      <c r="AQ212" s="15"/>
      <c r="AR212" s="46"/>
      <c r="AS212" s="143"/>
      <c r="AT212" s="143"/>
      <c r="AU212" s="143"/>
      <c r="AV212" s="143"/>
      <c r="AW212" s="143"/>
      <c r="AX212" s="15"/>
    </row>
    <row r="213" spans="34:50" ht="16.5" customHeight="1">
      <c r="AH213" s="141"/>
      <c r="AI213" s="127"/>
      <c r="AJ213" s="126"/>
      <c r="AK213" s="128"/>
      <c r="AL213" s="126"/>
      <c r="AQ213" s="15"/>
      <c r="AR213" s="46"/>
      <c r="AS213" s="143"/>
      <c r="AT213" s="143"/>
      <c r="AU213" s="143"/>
      <c r="AV213" s="143"/>
      <c r="AW213" s="143"/>
      <c r="AX213" s="15"/>
    </row>
    <row r="214" spans="34:50" ht="16.5" customHeight="1">
      <c r="AH214" s="141"/>
      <c r="AI214" s="127"/>
      <c r="AJ214" s="126"/>
      <c r="AK214" s="128"/>
      <c r="AL214" s="126"/>
      <c r="AQ214" s="15"/>
      <c r="AR214" s="46"/>
      <c r="AS214" s="143"/>
      <c r="AT214" s="143"/>
      <c r="AU214" s="143"/>
      <c r="AV214" s="143"/>
      <c r="AW214" s="143"/>
      <c r="AX214" s="15"/>
    </row>
    <row r="215" spans="34:50" ht="16.5" customHeight="1">
      <c r="AH215" s="141"/>
      <c r="AI215" s="127"/>
      <c r="AJ215" s="126"/>
      <c r="AK215" s="128"/>
      <c r="AL215" s="126"/>
      <c r="AQ215" s="15"/>
      <c r="AR215" s="46"/>
      <c r="AS215" s="143"/>
      <c r="AT215" s="143"/>
      <c r="AU215" s="143"/>
      <c r="AV215" s="143"/>
      <c r="AW215" s="143"/>
      <c r="AX215" s="15"/>
    </row>
    <row r="216" spans="34:50" ht="16.5" customHeight="1">
      <c r="AH216" s="141"/>
      <c r="AI216" s="127"/>
      <c r="AJ216" s="126"/>
      <c r="AK216" s="128"/>
      <c r="AL216" s="126"/>
      <c r="AQ216" s="15"/>
      <c r="AR216" s="46"/>
      <c r="AS216" s="143"/>
      <c r="AT216" s="143"/>
      <c r="AU216" s="143"/>
      <c r="AV216" s="143"/>
      <c r="AW216" s="143"/>
      <c r="AX216" s="15"/>
    </row>
    <row r="217" spans="34:50" ht="16.5" customHeight="1">
      <c r="AH217" s="141"/>
      <c r="AI217" s="127"/>
      <c r="AJ217" s="126"/>
      <c r="AK217" s="128"/>
      <c r="AL217" s="126"/>
      <c r="AQ217" s="15"/>
      <c r="AR217" s="46"/>
      <c r="AS217" s="143"/>
      <c r="AT217" s="143"/>
      <c r="AU217" s="143"/>
      <c r="AV217" s="143"/>
      <c r="AW217" s="143"/>
      <c r="AX217" s="15"/>
    </row>
    <row r="218" spans="34:50" ht="16.5" customHeight="1">
      <c r="AH218" s="141"/>
      <c r="AI218" s="127"/>
      <c r="AJ218" s="126"/>
      <c r="AK218" s="128"/>
      <c r="AL218" s="126"/>
      <c r="AQ218" s="15"/>
      <c r="AR218" s="46"/>
      <c r="AS218" s="143"/>
      <c r="AT218" s="143"/>
      <c r="AU218" s="143"/>
      <c r="AV218" s="143"/>
      <c r="AW218" s="143"/>
      <c r="AX218" s="15"/>
    </row>
    <row r="219" spans="34:50" ht="16.5" customHeight="1">
      <c r="AH219" s="141"/>
      <c r="AI219" s="127"/>
      <c r="AJ219" s="126"/>
      <c r="AK219" s="128"/>
      <c r="AL219" s="126"/>
      <c r="AQ219" s="15"/>
      <c r="AR219" s="46"/>
      <c r="AS219" s="143"/>
      <c r="AT219" s="143"/>
      <c r="AU219" s="143"/>
      <c r="AV219" s="143"/>
      <c r="AW219" s="143"/>
      <c r="AX219" s="15"/>
    </row>
    <row r="220" spans="34:50" ht="16.5" customHeight="1">
      <c r="AH220" s="141"/>
      <c r="AI220" s="127"/>
      <c r="AJ220" s="126"/>
      <c r="AK220" s="128"/>
      <c r="AL220" s="126"/>
      <c r="AQ220" s="15"/>
      <c r="AR220" s="46"/>
      <c r="AS220" s="143"/>
      <c r="AT220" s="143"/>
      <c r="AU220" s="143"/>
      <c r="AV220" s="143"/>
      <c r="AW220" s="143"/>
      <c r="AX220" s="15"/>
    </row>
    <row r="221" spans="34:50" ht="16.5" customHeight="1">
      <c r="AH221" s="141"/>
      <c r="AI221" s="127"/>
      <c r="AJ221" s="126"/>
      <c r="AK221" s="128"/>
      <c r="AL221" s="126"/>
      <c r="AQ221" s="15"/>
      <c r="AR221" s="46"/>
      <c r="AS221" s="143"/>
      <c r="AT221" s="143"/>
      <c r="AU221" s="143"/>
      <c r="AV221" s="143"/>
      <c r="AW221" s="143"/>
      <c r="AX221" s="15"/>
    </row>
    <row r="222" spans="34:50" ht="16.5" customHeight="1">
      <c r="AH222" s="141"/>
      <c r="AI222" s="127"/>
      <c r="AJ222" s="126"/>
      <c r="AK222" s="128"/>
      <c r="AL222" s="126"/>
      <c r="AQ222" s="15"/>
      <c r="AR222" s="46"/>
      <c r="AS222" s="143"/>
      <c r="AT222" s="143"/>
      <c r="AU222" s="143"/>
      <c r="AV222" s="143"/>
      <c r="AW222" s="143"/>
      <c r="AX222" s="15"/>
    </row>
    <row r="223" spans="34:50" ht="16.5" customHeight="1">
      <c r="AH223" s="141"/>
      <c r="AI223" s="127"/>
      <c r="AJ223" s="126"/>
      <c r="AK223" s="128"/>
      <c r="AL223" s="126"/>
      <c r="AQ223" s="15"/>
      <c r="AR223" s="46"/>
      <c r="AS223" s="143"/>
      <c r="AT223" s="143"/>
      <c r="AU223" s="143"/>
      <c r="AV223" s="143"/>
      <c r="AW223" s="143"/>
      <c r="AX223" s="15"/>
    </row>
    <row r="224" spans="34:50" ht="16.5" customHeight="1">
      <c r="AH224" s="141"/>
      <c r="AI224" s="127"/>
      <c r="AJ224" s="126"/>
      <c r="AK224" s="128"/>
      <c r="AL224" s="126"/>
      <c r="AQ224" s="15"/>
      <c r="AR224" s="46"/>
      <c r="AS224" s="143"/>
      <c r="AT224" s="143"/>
      <c r="AU224" s="143"/>
      <c r="AV224" s="143"/>
      <c r="AW224" s="143"/>
      <c r="AX224" s="15"/>
    </row>
    <row r="225" spans="34:50" ht="16.5" customHeight="1">
      <c r="AH225" s="141"/>
      <c r="AI225" s="127"/>
      <c r="AJ225" s="126"/>
      <c r="AK225" s="128"/>
      <c r="AL225" s="126"/>
      <c r="AQ225" s="15"/>
      <c r="AR225" s="46"/>
      <c r="AS225" s="143"/>
      <c r="AT225" s="143"/>
      <c r="AU225" s="143"/>
      <c r="AV225" s="143"/>
      <c r="AW225" s="143"/>
      <c r="AX225" s="15"/>
    </row>
    <row r="226" spans="34:50" ht="16.5" customHeight="1">
      <c r="AH226" s="141"/>
      <c r="AI226" s="127"/>
      <c r="AJ226" s="126"/>
      <c r="AK226" s="128"/>
      <c r="AL226" s="126"/>
      <c r="AQ226" s="15"/>
      <c r="AR226" s="46"/>
      <c r="AS226" s="143"/>
      <c r="AT226" s="143"/>
      <c r="AU226" s="143"/>
      <c r="AV226" s="143"/>
      <c r="AW226" s="143"/>
      <c r="AX226" s="15"/>
    </row>
    <row r="227" spans="34:50" ht="16.5" customHeight="1">
      <c r="AH227" s="141"/>
      <c r="AI227" s="127"/>
      <c r="AJ227" s="126"/>
      <c r="AK227" s="128"/>
      <c r="AL227" s="126"/>
      <c r="AQ227" s="15"/>
      <c r="AR227" s="46"/>
      <c r="AS227" s="143"/>
      <c r="AT227" s="143"/>
      <c r="AU227" s="143"/>
      <c r="AV227" s="143"/>
      <c r="AW227" s="143"/>
      <c r="AX227" s="15"/>
    </row>
    <row r="228" spans="34:50" ht="16.5" customHeight="1">
      <c r="AH228" s="141"/>
      <c r="AI228" s="127"/>
      <c r="AJ228" s="126"/>
      <c r="AK228" s="128"/>
      <c r="AL228" s="126"/>
      <c r="AQ228" s="15"/>
      <c r="AR228" s="46"/>
      <c r="AS228" s="143"/>
      <c r="AT228" s="143"/>
      <c r="AU228" s="143"/>
      <c r="AV228" s="143"/>
      <c r="AW228" s="143"/>
      <c r="AX228" s="15"/>
    </row>
    <row r="229" spans="34:50" ht="16.5" customHeight="1">
      <c r="AH229" s="141"/>
      <c r="AI229" s="127"/>
      <c r="AJ229" s="126"/>
      <c r="AK229" s="128"/>
      <c r="AL229" s="126"/>
      <c r="AQ229" s="15"/>
      <c r="AR229" s="46"/>
      <c r="AS229" s="143"/>
      <c r="AT229" s="143"/>
      <c r="AU229" s="143"/>
      <c r="AV229" s="143"/>
      <c r="AW229" s="143"/>
      <c r="AX229" s="15"/>
    </row>
    <row r="230" spans="34:50" ht="16.5" customHeight="1">
      <c r="AH230" s="141"/>
      <c r="AI230" s="127"/>
      <c r="AJ230" s="126"/>
      <c r="AK230" s="128"/>
      <c r="AL230" s="126"/>
      <c r="AQ230" s="15"/>
      <c r="AR230" s="46"/>
      <c r="AS230" s="143"/>
      <c r="AT230" s="143"/>
      <c r="AU230" s="143"/>
      <c r="AV230" s="143"/>
      <c r="AW230" s="143"/>
      <c r="AX230" s="15"/>
    </row>
    <row r="231" spans="34:50" ht="16.5" customHeight="1">
      <c r="AH231" s="141"/>
      <c r="AI231" s="127"/>
      <c r="AJ231" s="126"/>
      <c r="AK231" s="128"/>
      <c r="AL231" s="126"/>
      <c r="AQ231" s="15"/>
      <c r="AR231" s="46"/>
      <c r="AS231" s="143"/>
      <c r="AT231" s="143"/>
      <c r="AU231" s="143"/>
      <c r="AV231" s="143"/>
      <c r="AW231" s="143"/>
      <c r="AX231" s="15"/>
    </row>
    <row r="232" spans="34:50" ht="16.5" customHeight="1">
      <c r="AH232" s="141"/>
      <c r="AI232" s="127"/>
      <c r="AJ232" s="126"/>
      <c r="AK232" s="128"/>
      <c r="AL232" s="126"/>
      <c r="AQ232" s="15"/>
      <c r="AR232" s="46"/>
      <c r="AS232" s="143"/>
      <c r="AT232" s="143"/>
      <c r="AU232" s="143"/>
      <c r="AV232" s="143"/>
      <c r="AW232" s="143"/>
      <c r="AX232" s="15"/>
    </row>
    <row r="233" spans="34:50" ht="16.5" customHeight="1">
      <c r="AH233" s="141"/>
      <c r="AI233" s="127"/>
      <c r="AJ233" s="126"/>
      <c r="AK233" s="128"/>
      <c r="AL233" s="126"/>
      <c r="AQ233" s="15"/>
      <c r="AR233" s="46"/>
      <c r="AS233" s="143"/>
      <c r="AT233" s="143"/>
      <c r="AU233" s="143"/>
      <c r="AV233" s="143"/>
      <c r="AW233" s="143"/>
      <c r="AX233" s="15"/>
    </row>
    <row r="234" spans="34:50" ht="16.5" customHeight="1">
      <c r="AH234" s="141"/>
      <c r="AI234" s="127"/>
      <c r="AJ234" s="126"/>
      <c r="AK234" s="128"/>
      <c r="AL234" s="126"/>
      <c r="AQ234" s="15"/>
      <c r="AR234" s="46"/>
      <c r="AS234" s="143"/>
      <c r="AT234" s="143"/>
      <c r="AU234" s="143"/>
      <c r="AV234" s="143"/>
      <c r="AW234" s="143"/>
      <c r="AX234" s="15"/>
    </row>
    <row r="235" spans="34:50" ht="16.5" customHeight="1">
      <c r="AH235" s="141"/>
      <c r="AI235" s="127"/>
      <c r="AJ235" s="126"/>
      <c r="AK235" s="128"/>
      <c r="AL235" s="126"/>
      <c r="AQ235" s="15"/>
      <c r="AR235" s="46"/>
      <c r="AS235" s="143"/>
      <c r="AT235" s="143"/>
      <c r="AU235" s="143"/>
      <c r="AV235" s="143"/>
      <c r="AW235" s="143"/>
      <c r="AX235" s="15"/>
    </row>
    <row r="236" spans="34:50" ht="16.5" customHeight="1">
      <c r="AH236" s="141"/>
      <c r="AI236" s="127"/>
      <c r="AJ236" s="126"/>
      <c r="AK236" s="128"/>
      <c r="AL236" s="126"/>
      <c r="AQ236" s="15"/>
      <c r="AR236" s="46"/>
      <c r="AS236" s="143"/>
      <c r="AT236" s="143"/>
      <c r="AU236" s="143"/>
      <c r="AV236" s="143"/>
      <c r="AW236" s="143"/>
      <c r="AX236" s="15"/>
    </row>
    <row r="237" spans="34:50" ht="16.5" customHeight="1">
      <c r="AH237" s="141"/>
      <c r="AI237" s="127"/>
      <c r="AJ237" s="126"/>
      <c r="AK237" s="128"/>
      <c r="AL237" s="126"/>
      <c r="AQ237" s="15"/>
      <c r="AR237" s="46"/>
      <c r="AS237" s="143"/>
      <c r="AT237" s="143"/>
      <c r="AU237" s="143"/>
      <c r="AV237" s="143"/>
      <c r="AW237" s="143"/>
      <c r="AX237" s="15"/>
    </row>
    <row r="238" spans="34:50" ht="13.5">
      <c r="AH238" s="141"/>
      <c r="AI238" s="127"/>
      <c r="AJ238" s="126"/>
      <c r="AK238" s="128"/>
      <c r="AL238" s="126"/>
      <c r="AQ238" s="15"/>
      <c r="AR238" s="46"/>
      <c r="AS238" s="143"/>
      <c r="AT238" s="143"/>
      <c r="AU238" s="143"/>
      <c r="AV238" s="143"/>
      <c r="AW238" s="143"/>
      <c r="AX238" s="15"/>
    </row>
    <row r="239" spans="34:50" ht="13.5">
      <c r="AH239" s="141"/>
      <c r="AI239" s="127"/>
      <c r="AJ239" s="126"/>
      <c r="AK239" s="128"/>
      <c r="AL239" s="126"/>
      <c r="AQ239" s="15"/>
      <c r="AR239" s="46"/>
      <c r="AS239" s="143"/>
      <c r="AT239" s="143"/>
      <c r="AU239" s="143"/>
      <c r="AV239" s="143"/>
      <c r="AW239" s="143"/>
      <c r="AX239" s="15"/>
    </row>
    <row r="240" spans="34:50" ht="13.5">
      <c r="AH240" s="141"/>
      <c r="AI240" s="127"/>
      <c r="AJ240" s="126"/>
      <c r="AK240" s="128"/>
      <c r="AL240" s="126"/>
      <c r="AQ240" s="15"/>
      <c r="AR240" s="46"/>
      <c r="AS240" s="143"/>
      <c r="AT240" s="143"/>
      <c r="AU240" s="143"/>
      <c r="AV240" s="143"/>
      <c r="AW240" s="143"/>
      <c r="AX240" s="15"/>
    </row>
    <row r="241" spans="34:50" ht="13.5">
      <c r="AH241" s="141"/>
      <c r="AI241" s="127"/>
      <c r="AJ241" s="126"/>
      <c r="AK241" s="128"/>
      <c r="AL241" s="126"/>
      <c r="AQ241" s="15"/>
      <c r="AR241" s="46"/>
      <c r="AS241" s="143"/>
      <c r="AT241" s="143"/>
      <c r="AU241" s="143"/>
      <c r="AV241" s="143"/>
      <c r="AW241" s="143"/>
      <c r="AX241" s="15"/>
    </row>
    <row r="242" spans="34:50" ht="13.5">
      <c r="AH242" s="141"/>
      <c r="AI242" s="127"/>
      <c r="AJ242" s="126"/>
      <c r="AK242" s="128"/>
      <c r="AL242" s="126"/>
      <c r="AQ242" s="15"/>
      <c r="AR242" s="46"/>
      <c r="AS242" s="143"/>
      <c r="AT242" s="143"/>
      <c r="AU242" s="143"/>
      <c r="AV242" s="143"/>
      <c r="AW242" s="143"/>
      <c r="AX242" s="15"/>
    </row>
    <row r="243" spans="34:50" ht="13.5">
      <c r="AH243" s="141"/>
      <c r="AI243" s="127"/>
      <c r="AJ243" s="126"/>
      <c r="AK243" s="128"/>
      <c r="AL243" s="126"/>
      <c r="AQ243" s="15"/>
      <c r="AR243" s="46"/>
      <c r="AS243" s="143"/>
      <c r="AT243" s="143"/>
      <c r="AU243" s="143"/>
      <c r="AV243" s="143"/>
      <c r="AW243" s="143"/>
      <c r="AX243" s="15"/>
    </row>
    <row r="244" spans="34:50" ht="13.5">
      <c r="AH244" s="141"/>
      <c r="AI244" s="127"/>
      <c r="AJ244" s="126"/>
      <c r="AK244" s="128"/>
      <c r="AL244" s="126"/>
      <c r="AQ244" s="15"/>
      <c r="AR244" s="46"/>
      <c r="AS244" s="143"/>
      <c r="AT244" s="143"/>
      <c r="AU244" s="143"/>
      <c r="AV244" s="143"/>
      <c r="AW244" s="143"/>
      <c r="AX244" s="15"/>
    </row>
    <row r="245" spans="34:50" ht="13.5">
      <c r="AH245" s="141"/>
      <c r="AI245" s="127"/>
      <c r="AJ245" s="126"/>
      <c r="AK245" s="128"/>
      <c r="AL245" s="126"/>
      <c r="AQ245" s="15"/>
      <c r="AR245" s="46"/>
      <c r="AS245" s="143"/>
      <c r="AT245" s="143"/>
      <c r="AU245" s="143"/>
      <c r="AV245" s="143"/>
      <c r="AW245" s="143"/>
      <c r="AX245" s="15"/>
    </row>
    <row r="246" spans="34:50" ht="13.5">
      <c r="AH246" s="141"/>
      <c r="AI246" s="127"/>
      <c r="AJ246" s="126"/>
      <c r="AK246" s="128"/>
      <c r="AL246" s="126"/>
      <c r="AQ246" s="15"/>
      <c r="AR246" s="46"/>
      <c r="AS246" s="143"/>
      <c r="AT246" s="143"/>
      <c r="AU246" s="143"/>
      <c r="AV246" s="143"/>
      <c r="AW246" s="143"/>
      <c r="AX246" s="15"/>
    </row>
    <row r="247" spans="34:50" ht="13.5">
      <c r="AH247" s="141"/>
      <c r="AI247" s="127"/>
      <c r="AJ247" s="126"/>
      <c r="AK247" s="128"/>
      <c r="AL247" s="126"/>
      <c r="AQ247" s="15"/>
      <c r="AR247" s="46"/>
      <c r="AS247" s="143"/>
      <c r="AT247" s="143"/>
      <c r="AU247" s="143"/>
      <c r="AV247" s="143"/>
      <c r="AW247" s="143"/>
      <c r="AX247" s="15"/>
    </row>
    <row r="248" spans="34:50" ht="13.5">
      <c r="AH248" s="141"/>
      <c r="AI248" s="127"/>
      <c r="AJ248" s="126"/>
      <c r="AK248" s="128"/>
      <c r="AL248" s="126"/>
      <c r="AQ248" s="15"/>
      <c r="AR248" s="46"/>
      <c r="AS248" s="143"/>
      <c r="AT248" s="143"/>
      <c r="AU248" s="143"/>
      <c r="AV248" s="143"/>
      <c r="AW248" s="143"/>
      <c r="AX248" s="15"/>
    </row>
    <row r="249" spans="34:50" ht="13.5">
      <c r="AH249" s="141"/>
      <c r="AI249" s="127"/>
      <c r="AJ249" s="126"/>
      <c r="AK249" s="128"/>
      <c r="AL249" s="126"/>
      <c r="AQ249" s="15"/>
      <c r="AR249" s="46"/>
      <c r="AS249" s="143"/>
      <c r="AT249" s="143"/>
      <c r="AU249" s="143"/>
      <c r="AV249" s="143"/>
      <c r="AW249" s="143"/>
      <c r="AX249" s="15"/>
    </row>
    <row r="250" spans="34:50" ht="13.5">
      <c r="AH250" s="141"/>
      <c r="AI250" s="127"/>
      <c r="AJ250" s="126"/>
      <c r="AK250" s="128"/>
      <c r="AL250" s="126"/>
      <c r="AQ250" s="15"/>
      <c r="AR250" s="46"/>
      <c r="AS250" s="143"/>
      <c r="AT250" s="143"/>
      <c r="AU250" s="143"/>
      <c r="AV250" s="143"/>
      <c r="AW250" s="143"/>
      <c r="AX250" s="15"/>
    </row>
    <row r="251" spans="34:50" ht="13.5">
      <c r="AH251" s="141"/>
      <c r="AI251" s="127"/>
      <c r="AJ251" s="126"/>
      <c r="AK251" s="128"/>
      <c r="AL251" s="126"/>
      <c r="AQ251" s="15"/>
      <c r="AR251" s="46"/>
      <c r="AS251" s="143"/>
      <c r="AT251" s="143"/>
      <c r="AU251" s="143"/>
      <c r="AV251" s="143"/>
      <c r="AW251" s="143"/>
      <c r="AX251" s="15"/>
    </row>
    <row r="252" spans="34:50" ht="13.5">
      <c r="AH252" s="141"/>
      <c r="AI252" s="127"/>
      <c r="AJ252" s="126"/>
      <c r="AK252" s="128"/>
      <c r="AL252" s="126"/>
      <c r="AQ252" s="15"/>
      <c r="AR252" s="46"/>
      <c r="AS252" s="143"/>
      <c r="AT252" s="143"/>
      <c r="AU252" s="143"/>
      <c r="AV252" s="143"/>
      <c r="AW252" s="143"/>
      <c r="AX252" s="15"/>
    </row>
    <row r="253" spans="34:50" ht="13.5">
      <c r="AH253" s="141"/>
      <c r="AI253" s="127"/>
      <c r="AJ253" s="126"/>
      <c r="AK253" s="128"/>
      <c r="AL253" s="126"/>
      <c r="AQ253" s="15"/>
      <c r="AR253" s="46"/>
      <c r="AS253" s="143"/>
      <c r="AT253" s="143"/>
      <c r="AU253" s="143"/>
      <c r="AV253" s="143"/>
      <c r="AW253" s="143"/>
      <c r="AX253" s="15"/>
    </row>
    <row r="254" spans="34:50" ht="13.5">
      <c r="AH254" s="141"/>
      <c r="AI254" s="127"/>
      <c r="AJ254" s="126"/>
      <c r="AK254" s="128"/>
      <c r="AL254" s="126"/>
      <c r="AQ254" s="15"/>
      <c r="AR254" s="46"/>
      <c r="AS254" s="143"/>
      <c r="AT254" s="143"/>
      <c r="AU254" s="143"/>
      <c r="AV254" s="143"/>
      <c r="AW254" s="143"/>
      <c r="AX254" s="15"/>
    </row>
    <row r="255" spans="34:50" ht="13.5">
      <c r="AH255" s="141"/>
      <c r="AI255" s="127"/>
      <c r="AJ255" s="126"/>
      <c r="AK255" s="128"/>
      <c r="AL255" s="126"/>
      <c r="AQ255" s="15"/>
      <c r="AR255" s="46"/>
      <c r="AS255" s="143"/>
      <c r="AT255" s="143"/>
      <c r="AU255" s="143"/>
      <c r="AV255" s="143"/>
      <c r="AW255" s="143"/>
      <c r="AX255" s="15"/>
    </row>
    <row r="256" spans="34:50" ht="13.5">
      <c r="AH256" s="141"/>
      <c r="AI256" s="127"/>
      <c r="AJ256" s="126"/>
      <c r="AK256" s="128"/>
      <c r="AL256" s="126"/>
      <c r="AQ256" s="15"/>
      <c r="AR256" s="46"/>
      <c r="AS256" s="143"/>
      <c r="AT256" s="143"/>
      <c r="AU256" s="143"/>
      <c r="AV256" s="143"/>
      <c r="AW256" s="143"/>
      <c r="AX256" s="15"/>
    </row>
    <row r="257" spans="34:50" ht="13.5">
      <c r="AH257" s="141"/>
      <c r="AI257" s="127"/>
      <c r="AJ257" s="126"/>
      <c r="AK257" s="128"/>
      <c r="AL257" s="126"/>
      <c r="AQ257" s="15"/>
      <c r="AR257" s="46"/>
      <c r="AS257" s="143"/>
      <c r="AT257" s="143"/>
      <c r="AU257" s="143"/>
      <c r="AV257" s="143"/>
      <c r="AW257" s="143"/>
      <c r="AX257" s="15"/>
    </row>
    <row r="258" spans="34:50" ht="13.5">
      <c r="AH258" s="141"/>
      <c r="AI258" s="127"/>
      <c r="AJ258" s="126"/>
      <c r="AK258" s="128"/>
      <c r="AL258" s="126"/>
      <c r="AQ258" s="15"/>
      <c r="AR258" s="46"/>
      <c r="AS258" s="143"/>
      <c r="AT258" s="143"/>
      <c r="AU258" s="143"/>
      <c r="AV258" s="143"/>
      <c r="AW258" s="143"/>
      <c r="AX258" s="15"/>
    </row>
    <row r="259" spans="34:50" ht="13.5">
      <c r="AH259" s="141"/>
      <c r="AI259" s="127"/>
      <c r="AJ259" s="126"/>
      <c r="AK259" s="128"/>
      <c r="AL259" s="126"/>
      <c r="AQ259" s="15"/>
      <c r="AR259" s="46"/>
      <c r="AS259" s="143"/>
      <c r="AT259" s="143"/>
      <c r="AU259" s="143"/>
      <c r="AV259" s="143"/>
      <c r="AW259" s="143"/>
      <c r="AX259" s="15"/>
    </row>
    <row r="260" spans="34:50" ht="13.5">
      <c r="AH260" s="141"/>
      <c r="AI260" s="127"/>
      <c r="AJ260" s="126"/>
      <c r="AK260" s="128"/>
      <c r="AL260" s="126"/>
      <c r="AQ260" s="15"/>
      <c r="AR260" s="46"/>
      <c r="AS260" s="143"/>
      <c r="AT260" s="143"/>
      <c r="AU260" s="143"/>
      <c r="AV260" s="143"/>
      <c r="AW260" s="143"/>
      <c r="AX260" s="15"/>
    </row>
    <row r="261" spans="34:50" ht="13.5">
      <c r="AH261" s="141"/>
      <c r="AI261" s="127"/>
      <c r="AJ261" s="126"/>
      <c r="AK261" s="128"/>
      <c r="AL261" s="126"/>
      <c r="AQ261" s="15"/>
      <c r="AR261" s="46"/>
      <c r="AS261" s="143"/>
      <c r="AT261" s="143"/>
      <c r="AU261" s="143"/>
      <c r="AV261" s="143"/>
      <c r="AW261" s="143"/>
      <c r="AX261" s="15"/>
    </row>
    <row r="262" spans="34:50" ht="13.5">
      <c r="AH262" s="141"/>
      <c r="AI262" s="127"/>
      <c r="AJ262" s="126"/>
      <c r="AK262" s="128"/>
      <c r="AL262" s="126"/>
      <c r="AQ262" s="15"/>
      <c r="AR262" s="46"/>
      <c r="AS262" s="143"/>
      <c r="AT262" s="143"/>
      <c r="AU262" s="143"/>
      <c r="AV262" s="143"/>
      <c r="AW262" s="143"/>
      <c r="AX262" s="15"/>
    </row>
    <row r="263" spans="34:50" ht="13.5">
      <c r="AH263" s="141"/>
      <c r="AI263" s="127"/>
      <c r="AJ263" s="126"/>
      <c r="AK263" s="128"/>
      <c r="AL263" s="126"/>
      <c r="AQ263" s="15"/>
      <c r="AR263" s="46"/>
      <c r="AS263" s="143"/>
      <c r="AT263" s="143"/>
      <c r="AU263" s="143"/>
      <c r="AV263" s="143"/>
      <c r="AW263" s="143"/>
      <c r="AX263" s="15"/>
    </row>
    <row r="264" spans="34:50" ht="13.5">
      <c r="AH264" s="141"/>
      <c r="AI264" s="127"/>
      <c r="AJ264" s="126"/>
      <c r="AK264" s="128"/>
      <c r="AL264" s="126"/>
      <c r="AQ264" s="15"/>
      <c r="AR264" s="46"/>
      <c r="AS264" s="143"/>
      <c r="AT264" s="143"/>
      <c r="AU264" s="143"/>
      <c r="AV264" s="143"/>
      <c r="AW264" s="143"/>
      <c r="AX264" s="15"/>
    </row>
    <row r="265" spans="34:50" ht="13.5">
      <c r="AH265" s="141"/>
      <c r="AI265" s="127"/>
      <c r="AJ265" s="126"/>
      <c r="AK265" s="128"/>
      <c r="AL265" s="126"/>
      <c r="AQ265" s="15"/>
      <c r="AR265" s="46"/>
      <c r="AS265" s="143"/>
      <c r="AT265" s="143"/>
      <c r="AU265" s="143"/>
      <c r="AV265" s="143"/>
      <c r="AW265" s="143"/>
      <c r="AX265" s="15"/>
    </row>
    <row r="266" spans="34:50" ht="13.5">
      <c r="AH266" s="141"/>
      <c r="AI266" s="127"/>
      <c r="AJ266" s="126"/>
      <c r="AK266" s="128"/>
      <c r="AL266" s="126"/>
      <c r="AQ266" s="15"/>
      <c r="AR266" s="46"/>
      <c r="AS266" s="143"/>
      <c r="AT266" s="143"/>
      <c r="AU266" s="143"/>
      <c r="AV266" s="143"/>
      <c r="AW266" s="143"/>
      <c r="AX266" s="15"/>
    </row>
    <row r="267" spans="34:50" ht="13.5">
      <c r="AH267" s="141"/>
      <c r="AI267" s="127"/>
      <c r="AJ267" s="126"/>
      <c r="AK267" s="128"/>
      <c r="AL267" s="126"/>
      <c r="AQ267" s="15"/>
      <c r="AR267" s="46"/>
      <c r="AS267" s="143"/>
      <c r="AT267" s="143"/>
      <c r="AU267" s="143"/>
      <c r="AV267" s="143"/>
      <c r="AW267" s="143"/>
      <c r="AX267" s="15"/>
    </row>
    <row r="268" spans="34:50" ht="13.5">
      <c r="AH268" s="141"/>
      <c r="AI268" s="127"/>
      <c r="AJ268" s="126"/>
      <c r="AK268" s="128"/>
      <c r="AL268" s="126"/>
      <c r="AQ268" s="15"/>
      <c r="AR268" s="46"/>
      <c r="AS268" s="143"/>
      <c r="AT268" s="143"/>
      <c r="AU268" s="143"/>
      <c r="AV268" s="143"/>
      <c r="AW268" s="143"/>
      <c r="AX268" s="15"/>
    </row>
    <row r="269" spans="34:38" ht="13.5">
      <c r="AH269" s="141"/>
      <c r="AI269" s="127"/>
      <c r="AJ269" s="126"/>
      <c r="AK269" s="128"/>
      <c r="AL269" s="126"/>
    </row>
    <row r="270" spans="34:38" ht="13.5">
      <c r="AH270" s="141"/>
      <c r="AI270" s="127"/>
      <c r="AJ270" s="126"/>
      <c r="AK270" s="128"/>
      <c r="AL270" s="126"/>
    </row>
    <row r="271" spans="34:38" ht="13.5">
      <c r="AH271" s="141"/>
      <c r="AI271" s="127"/>
      <c r="AJ271" s="126"/>
      <c r="AK271" s="128"/>
      <c r="AL271" s="126"/>
    </row>
    <row r="272" spans="34:38" ht="13.5">
      <c r="AH272" s="141"/>
      <c r="AI272" s="127"/>
      <c r="AJ272" s="126"/>
      <c r="AK272" s="128"/>
      <c r="AL272" s="126"/>
    </row>
    <row r="273" spans="34:38" ht="13.5">
      <c r="AH273" s="141"/>
      <c r="AI273" s="127"/>
      <c r="AJ273" s="126"/>
      <c r="AK273" s="128"/>
      <c r="AL273" s="126"/>
    </row>
    <row r="274" spans="34:38" ht="13.5">
      <c r="AH274" s="141"/>
      <c r="AI274" s="127"/>
      <c r="AJ274" s="126"/>
      <c r="AK274" s="128"/>
      <c r="AL274" s="126"/>
    </row>
    <row r="275" spans="34:38" ht="13.5">
      <c r="AH275" s="141"/>
      <c r="AI275" s="127"/>
      <c r="AJ275" s="126"/>
      <c r="AK275" s="128"/>
      <c r="AL275" s="126"/>
    </row>
    <row r="276" spans="34:38" ht="13.5">
      <c r="AH276" s="141"/>
      <c r="AI276" s="127"/>
      <c r="AJ276" s="126"/>
      <c r="AK276" s="128"/>
      <c r="AL276" s="126"/>
    </row>
    <row r="277" spans="34:38" ht="13.5">
      <c r="AH277" s="141"/>
      <c r="AI277" s="127"/>
      <c r="AJ277" s="126"/>
      <c r="AK277" s="128"/>
      <c r="AL277" s="126"/>
    </row>
    <row r="278" spans="34:38" ht="13.5">
      <c r="AH278" s="141"/>
      <c r="AI278" s="127"/>
      <c r="AJ278" s="126"/>
      <c r="AK278" s="128"/>
      <c r="AL278" s="126"/>
    </row>
    <row r="279" spans="34:38" ht="13.5">
      <c r="AH279" s="141"/>
      <c r="AI279" s="127"/>
      <c r="AJ279" s="126"/>
      <c r="AK279" s="128"/>
      <c r="AL279" s="126"/>
    </row>
    <row r="280" spans="34:38" ht="13.5">
      <c r="AH280" s="141"/>
      <c r="AI280" s="127"/>
      <c r="AJ280" s="126"/>
      <c r="AK280" s="128"/>
      <c r="AL280" s="126"/>
    </row>
    <row r="281" spans="34:38" ht="13.5">
      <c r="AH281" s="141"/>
      <c r="AI281" s="127"/>
      <c r="AJ281" s="126"/>
      <c r="AK281" s="128"/>
      <c r="AL281" s="126"/>
    </row>
    <row r="282" spans="34:38" ht="13.5">
      <c r="AH282" s="141"/>
      <c r="AI282" s="127"/>
      <c r="AJ282" s="126"/>
      <c r="AK282" s="128"/>
      <c r="AL282" s="126"/>
    </row>
    <row r="283" spans="34:38" ht="13.5">
      <c r="AH283" s="141"/>
      <c r="AI283" s="127"/>
      <c r="AJ283" s="126"/>
      <c r="AK283" s="128"/>
      <c r="AL283" s="126"/>
    </row>
    <row r="284" spans="34:38" ht="13.5">
      <c r="AH284" s="141"/>
      <c r="AI284" s="127"/>
      <c r="AJ284" s="126"/>
      <c r="AK284" s="128"/>
      <c r="AL284" s="126"/>
    </row>
    <row r="285" spans="34:38" ht="13.5">
      <c r="AH285" s="141"/>
      <c r="AI285" s="127"/>
      <c r="AJ285" s="126"/>
      <c r="AK285" s="128"/>
      <c r="AL285" s="126"/>
    </row>
    <row r="286" spans="34:38" ht="13.5">
      <c r="AH286" s="141"/>
      <c r="AI286" s="127"/>
      <c r="AJ286" s="126"/>
      <c r="AK286" s="128"/>
      <c r="AL286" s="126"/>
    </row>
    <row r="287" spans="34:38" ht="13.5">
      <c r="AH287" s="141"/>
      <c r="AI287" s="127"/>
      <c r="AJ287" s="126"/>
      <c r="AK287" s="128"/>
      <c r="AL287" s="126"/>
    </row>
    <row r="288" spans="34:38" ht="13.5">
      <c r="AH288" s="141"/>
      <c r="AI288" s="127"/>
      <c r="AJ288" s="126"/>
      <c r="AK288" s="128"/>
      <c r="AL288" s="126"/>
    </row>
    <row r="289" spans="34:38" ht="13.5">
      <c r="AH289" s="141"/>
      <c r="AI289" s="127"/>
      <c r="AJ289" s="126"/>
      <c r="AK289" s="128"/>
      <c r="AL289" s="126"/>
    </row>
    <row r="290" spans="34:38" ht="13.5">
      <c r="AH290" s="141"/>
      <c r="AI290" s="127"/>
      <c r="AJ290" s="126"/>
      <c r="AK290" s="128"/>
      <c r="AL290" s="126"/>
    </row>
    <row r="291" spans="34:38" ht="13.5">
      <c r="AH291" s="141"/>
      <c r="AI291" s="127"/>
      <c r="AJ291" s="126"/>
      <c r="AK291" s="128"/>
      <c r="AL291" s="126"/>
    </row>
    <row r="292" spans="34:38" ht="13.5">
      <c r="AH292" s="141"/>
      <c r="AI292" s="127"/>
      <c r="AJ292" s="126"/>
      <c r="AK292" s="128"/>
      <c r="AL292" s="126"/>
    </row>
    <row r="293" spans="34:38" ht="13.5">
      <c r="AH293" s="141"/>
      <c r="AI293" s="127"/>
      <c r="AJ293" s="126"/>
      <c r="AK293" s="128"/>
      <c r="AL293" s="126"/>
    </row>
    <row r="294" spans="34:38" ht="13.5">
      <c r="AH294" s="141"/>
      <c r="AI294" s="127"/>
      <c r="AJ294" s="126"/>
      <c r="AK294" s="128"/>
      <c r="AL294" s="126"/>
    </row>
    <row r="295" spans="34:38" ht="13.5">
      <c r="AH295" s="141"/>
      <c r="AI295" s="127"/>
      <c r="AJ295" s="126"/>
      <c r="AK295" s="128"/>
      <c r="AL295" s="126"/>
    </row>
    <row r="296" spans="34:38" ht="13.5">
      <c r="AH296" s="141"/>
      <c r="AI296" s="127"/>
      <c r="AJ296" s="126"/>
      <c r="AK296" s="128"/>
      <c r="AL296" s="126"/>
    </row>
    <row r="297" spans="34:38" ht="13.5">
      <c r="AH297" s="141"/>
      <c r="AI297" s="127"/>
      <c r="AJ297" s="126"/>
      <c r="AK297" s="128"/>
      <c r="AL297" s="126"/>
    </row>
    <row r="298" spans="34:38" ht="13.5">
      <c r="AH298" s="141"/>
      <c r="AI298" s="127"/>
      <c r="AJ298" s="126"/>
      <c r="AK298" s="128"/>
      <c r="AL298" s="126"/>
    </row>
    <row r="299" spans="34:38" ht="13.5">
      <c r="AH299" s="141"/>
      <c r="AI299" s="127"/>
      <c r="AJ299" s="126"/>
      <c r="AK299" s="128"/>
      <c r="AL299" s="126"/>
    </row>
    <row r="300" spans="34:38" ht="13.5">
      <c r="AH300" s="141"/>
      <c r="AI300" s="127"/>
      <c r="AJ300" s="126"/>
      <c r="AK300" s="128"/>
      <c r="AL300" s="126"/>
    </row>
    <row r="301" spans="34:38" ht="13.5">
      <c r="AH301" s="141"/>
      <c r="AI301" s="127"/>
      <c r="AJ301" s="126"/>
      <c r="AK301" s="128"/>
      <c r="AL301" s="126"/>
    </row>
    <row r="302" spans="34:38" ht="13.5">
      <c r="AH302" s="141"/>
      <c r="AI302" s="127"/>
      <c r="AJ302" s="126"/>
      <c r="AK302" s="128"/>
      <c r="AL302" s="126"/>
    </row>
    <row r="303" spans="34:38" ht="13.5">
      <c r="AH303" s="141"/>
      <c r="AI303" s="127"/>
      <c r="AJ303" s="126"/>
      <c r="AK303" s="128"/>
      <c r="AL303" s="126"/>
    </row>
    <row r="304" spans="34:38" ht="13.5">
      <c r="AH304" s="141"/>
      <c r="AI304" s="127"/>
      <c r="AJ304" s="126"/>
      <c r="AK304" s="128"/>
      <c r="AL304" s="126"/>
    </row>
    <row r="305" spans="34:38" ht="13.5">
      <c r="AH305" s="141"/>
      <c r="AI305" s="127"/>
      <c r="AJ305" s="126"/>
      <c r="AK305" s="128"/>
      <c r="AL305" s="126"/>
    </row>
    <row r="306" spans="34:38" ht="13.5">
      <c r="AH306" s="141"/>
      <c r="AI306" s="127"/>
      <c r="AJ306" s="126"/>
      <c r="AK306" s="128"/>
      <c r="AL306" s="126"/>
    </row>
    <row r="307" spans="34:38" ht="13.5">
      <c r="AH307" s="141"/>
      <c r="AI307" s="127"/>
      <c r="AJ307" s="126"/>
      <c r="AK307" s="128"/>
      <c r="AL307" s="126"/>
    </row>
    <row r="308" spans="34:38" ht="13.5">
      <c r="AH308" s="141"/>
      <c r="AI308" s="127"/>
      <c r="AJ308" s="126"/>
      <c r="AK308" s="128"/>
      <c r="AL308" s="126"/>
    </row>
    <row r="309" spans="34:38" ht="13.5">
      <c r="AH309" s="141"/>
      <c r="AI309" s="127"/>
      <c r="AJ309" s="126"/>
      <c r="AK309" s="128"/>
      <c r="AL309" s="126"/>
    </row>
    <row r="310" spans="34:38" ht="13.5">
      <c r="AH310" s="141"/>
      <c r="AI310" s="127"/>
      <c r="AJ310" s="126"/>
      <c r="AK310" s="128"/>
      <c r="AL310" s="126"/>
    </row>
    <row r="311" spans="34:38" ht="13.5">
      <c r="AH311" s="141"/>
      <c r="AI311" s="127"/>
      <c r="AJ311" s="126"/>
      <c r="AK311" s="128"/>
      <c r="AL311" s="126"/>
    </row>
  </sheetData>
  <sheetProtection/>
  <mergeCells count="2">
    <mergeCell ref="L5:U5"/>
    <mergeCell ref="W5:AF5"/>
  </mergeCells>
  <printOptions horizontalCentered="1"/>
  <pageMargins left="0" right="0" top="0.29" bottom="0" header="0.4" footer="0.5118110236220472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R27"/>
  <sheetViews>
    <sheetView showGridLines="0" showRowColHeaders="0" tabSelected="1" zoomScalePageLayoutView="0" workbookViewId="0" topLeftCell="C2">
      <selection activeCell="C20" sqref="C20"/>
    </sheetView>
  </sheetViews>
  <sheetFormatPr defaultColWidth="9.00390625" defaultRowHeight="13.5"/>
  <cols>
    <col min="1" max="1" width="3.25390625" style="0" hidden="1" customWidth="1"/>
    <col min="2" max="2" width="1.625" style="0" hidden="1" customWidth="1"/>
    <col min="3" max="3" width="4.625" style="47" customWidth="1"/>
    <col min="4" max="4" width="15.25390625" style="47" customWidth="1"/>
    <col min="5" max="8" width="9.875" style="47" customWidth="1"/>
    <col min="9" max="9" width="11.625" style="47" bestFit="1" customWidth="1"/>
    <col min="10" max="13" width="9.875" style="47" customWidth="1"/>
    <col min="14" max="14" width="9.625" style="0" customWidth="1"/>
    <col min="15" max="17" width="9.00390625" style="47" customWidth="1"/>
    <col min="18" max="18" width="9.625" style="0" customWidth="1"/>
  </cols>
  <sheetData>
    <row r="1" spans="1:16" s="175" customFormat="1" ht="42.75" customHeight="1">
      <c r="A1" s="172"/>
      <c r="B1" s="173"/>
      <c r="C1" s="174" t="s">
        <v>666</v>
      </c>
      <c r="E1" s="176"/>
      <c r="F1" s="177"/>
      <c r="G1" s="174"/>
      <c r="H1" s="174"/>
      <c r="I1" s="174"/>
      <c r="J1" s="177"/>
      <c r="K1" s="177"/>
      <c r="M1" s="178"/>
      <c r="N1" s="178"/>
      <c r="O1" s="178"/>
      <c r="P1" s="178"/>
    </row>
    <row r="2" spans="1:16" s="1" customFormat="1" ht="18.75" customHeight="1">
      <c r="A2" s="96"/>
      <c r="B2" s="102"/>
      <c r="C2" s="85" t="s">
        <v>182</v>
      </c>
      <c r="D2" s="86"/>
      <c r="E2" s="87"/>
      <c r="F2" s="85"/>
      <c r="G2" s="87"/>
      <c r="H2" s="86"/>
      <c r="I2" s="86"/>
      <c r="J2" s="86"/>
      <c r="K2" s="85"/>
      <c r="L2" s="85"/>
      <c r="M2" s="88"/>
      <c r="N2" s="21"/>
      <c r="O2" s="16"/>
      <c r="P2" s="16"/>
    </row>
    <row r="3" ht="13.5">
      <c r="A3" s="2"/>
    </row>
    <row r="4" spans="3:17" s="1" customFormat="1" ht="13.5">
      <c r="C4" s="48" t="s">
        <v>32</v>
      </c>
      <c r="D4" s="48"/>
      <c r="E4" s="48"/>
      <c r="F4" s="48"/>
      <c r="G4" s="48"/>
      <c r="H4" s="48"/>
      <c r="I4" s="48"/>
      <c r="J4" s="48"/>
      <c r="K4" s="48"/>
      <c r="L4" s="48"/>
      <c r="M4" s="48"/>
      <c r="O4" s="48"/>
      <c r="P4" s="48"/>
      <c r="Q4" s="48"/>
    </row>
    <row r="5" spans="1:18" s="1" customFormat="1" ht="13.5">
      <c r="A5" s="99"/>
      <c r="C5" s="93"/>
      <c r="D5" s="93"/>
      <c r="E5" s="203" t="s">
        <v>80</v>
      </c>
      <c r="F5" s="204"/>
      <c r="G5" s="205"/>
      <c r="H5" s="203" t="s">
        <v>81</v>
      </c>
      <c r="I5" s="204"/>
      <c r="J5" s="205"/>
      <c r="K5" s="203" t="s">
        <v>82</v>
      </c>
      <c r="L5" s="205"/>
      <c r="M5" s="82" t="s">
        <v>83</v>
      </c>
      <c r="N5" s="54" t="s">
        <v>84</v>
      </c>
      <c r="O5" s="91" t="s">
        <v>85</v>
      </c>
      <c r="P5" s="92"/>
      <c r="Q5" s="84"/>
      <c r="R5" s="54" t="s">
        <v>86</v>
      </c>
    </row>
    <row r="6" spans="1:18" s="1" customFormat="1" ht="13.5">
      <c r="A6" s="100" t="s">
        <v>4</v>
      </c>
      <c r="C6" s="94" t="s">
        <v>26</v>
      </c>
      <c r="D6" s="94" t="s">
        <v>29</v>
      </c>
      <c r="E6" s="83" t="s">
        <v>87</v>
      </c>
      <c r="F6" s="90" t="s">
        <v>88</v>
      </c>
      <c r="G6" s="90" t="s">
        <v>89</v>
      </c>
      <c r="H6" s="64" t="s">
        <v>90</v>
      </c>
      <c r="I6" s="64" t="s">
        <v>91</v>
      </c>
      <c r="J6" s="64" t="s">
        <v>92</v>
      </c>
      <c r="K6" s="64" t="s">
        <v>93</v>
      </c>
      <c r="L6" s="64" t="s">
        <v>40</v>
      </c>
      <c r="M6" s="64" t="s">
        <v>94</v>
      </c>
      <c r="N6" s="56" t="s">
        <v>95</v>
      </c>
      <c r="O6" s="90" t="s">
        <v>96</v>
      </c>
      <c r="P6" s="90" t="s">
        <v>97</v>
      </c>
      <c r="Q6" s="90" t="s">
        <v>98</v>
      </c>
      <c r="R6" s="115" t="s">
        <v>95</v>
      </c>
    </row>
    <row r="7" spans="1:18" s="1" customFormat="1" ht="16.5" customHeight="1">
      <c r="A7" s="43">
        <v>1</v>
      </c>
      <c r="C7" s="52">
        <v>1</v>
      </c>
      <c r="D7" s="63" t="s">
        <v>494</v>
      </c>
      <c r="E7" s="52">
        <v>20</v>
      </c>
      <c r="F7" s="52">
        <v>15</v>
      </c>
      <c r="G7" s="52">
        <v>20</v>
      </c>
      <c r="H7" s="52">
        <v>17</v>
      </c>
      <c r="I7" s="52">
        <v>20</v>
      </c>
      <c r="J7" s="52">
        <v>7</v>
      </c>
      <c r="K7" s="52">
        <v>20</v>
      </c>
      <c r="L7" s="52">
        <v>20</v>
      </c>
      <c r="M7" s="52">
        <v>20</v>
      </c>
      <c r="N7" s="55">
        <f aca="true" t="shared" si="0" ref="N7:N27">E7+F7+G7+H7+I7+J7+K7+L7+M7</f>
        <v>159</v>
      </c>
      <c r="O7" s="52">
        <v>7</v>
      </c>
      <c r="P7" s="52">
        <v>15</v>
      </c>
      <c r="Q7" s="52">
        <v>17</v>
      </c>
      <c r="R7" s="55">
        <f aca="true" t="shared" si="1" ref="R7:R27">N7-O7-P7-Q7</f>
        <v>120</v>
      </c>
    </row>
    <row r="8" spans="1:18" s="1" customFormat="1" ht="16.5" customHeight="1">
      <c r="A8" s="43">
        <v>2</v>
      </c>
      <c r="C8" s="52">
        <v>2</v>
      </c>
      <c r="D8" s="63" t="s">
        <v>228</v>
      </c>
      <c r="E8" s="52"/>
      <c r="F8" s="52">
        <v>6</v>
      </c>
      <c r="G8" s="52">
        <v>17</v>
      </c>
      <c r="H8" s="52">
        <v>15</v>
      </c>
      <c r="I8" s="52">
        <v>10</v>
      </c>
      <c r="J8" s="52">
        <v>20</v>
      </c>
      <c r="K8" s="52">
        <v>11</v>
      </c>
      <c r="L8" s="52">
        <v>17</v>
      </c>
      <c r="M8" s="52">
        <v>7</v>
      </c>
      <c r="N8" s="55">
        <f t="shared" si="0"/>
        <v>103</v>
      </c>
      <c r="O8" s="52">
        <v>6</v>
      </c>
      <c r="P8" s="52">
        <v>7</v>
      </c>
      <c r="Q8" s="52"/>
      <c r="R8" s="55">
        <f t="shared" si="1"/>
        <v>90</v>
      </c>
    </row>
    <row r="9" spans="1:18" s="1" customFormat="1" ht="16.5" customHeight="1">
      <c r="A9" s="43">
        <v>3</v>
      </c>
      <c r="C9" s="52">
        <v>3</v>
      </c>
      <c r="D9" s="63" t="s">
        <v>339</v>
      </c>
      <c r="E9" s="52">
        <v>3</v>
      </c>
      <c r="F9" s="52">
        <v>7</v>
      </c>
      <c r="G9" s="52">
        <v>13</v>
      </c>
      <c r="H9" s="52">
        <v>20</v>
      </c>
      <c r="I9" s="52">
        <v>17</v>
      </c>
      <c r="J9" s="52">
        <v>10</v>
      </c>
      <c r="K9" s="52"/>
      <c r="L9" s="52"/>
      <c r="M9" s="52">
        <v>11</v>
      </c>
      <c r="N9" s="55">
        <f t="shared" si="0"/>
        <v>81</v>
      </c>
      <c r="O9" s="52">
        <v>3</v>
      </c>
      <c r="P9" s="52"/>
      <c r="Q9" s="52"/>
      <c r="R9" s="55">
        <f t="shared" si="1"/>
        <v>78</v>
      </c>
    </row>
    <row r="10" spans="1:18" s="1" customFormat="1" ht="16.5" customHeight="1">
      <c r="A10" s="43">
        <v>4</v>
      </c>
      <c r="C10" s="52">
        <v>4</v>
      </c>
      <c r="D10" s="63" t="s">
        <v>451</v>
      </c>
      <c r="E10" s="52">
        <v>17</v>
      </c>
      <c r="F10" s="52"/>
      <c r="G10" s="52"/>
      <c r="H10" s="52"/>
      <c r="I10" s="52">
        <v>15</v>
      </c>
      <c r="J10" s="52">
        <v>11</v>
      </c>
      <c r="K10" s="52">
        <v>8</v>
      </c>
      <c r="L10" s="52">
        <v>7</v>
      </c>
      <c r="M10" s="52">
        <v>15</v>
      </c>
      <c r="N10" s="55">
        <f t="shared" si="0"/>
        <v>73</v>
      </c>
      <c r="O10" s="52"/>
      <c r="P10" s="52"/>
      <c r="Q10" s="52"/>
      <c r="R10" s="55">
        <f t="shared" si="1"/>
        <v>73</v>
      </c>
    </row>
    <row r="11" spans="1:18" s="1" customFormat="1" ht="16.5" customHeight="1">
      <c r="A11" s="43">
        <v>5</v>
      </c>
      <c r="C11" s="52">
        <v>5</v>
      </c>
      <c r="D11" s="63" t="s">
        <v>395</v>
      </c>
      <c r="E11" s="52">
        <v>10</v>
      </c>
      <c r="F11" s="52"/>
      <c r="G11" s="52">
        <v>11</v>
      </c>
      <c r="H11" s="52">
        <v>6</v>
      </c>
      <c r="I11" s="52">
        <v>8</v>
      </c>
      <c r="J11" s="52"/>
      <c r="K11" s="52">
        <v>15</v>
      </c>
      <c r="L11" s="52"/>
      <c r="M11" s="52">
        <v>10</v>
      </c>
      <c r="N11" s="55">
        <f t="shared" si="0"/>
        <v>60</v>
      </c>
      <c r="O11" s="52"/>
      <c r="P11" s="52"/>
      <c r="Q11" s="52"/>
      <c r="R11" s="55">
        <f t="shared" si="1"/>
        <v>60</v>
      </c>
    </row>
    <row r="12" spans="1:18" s="1" customFormat="1" ht="16.5" customHeight="1">
      <c r="A12" s="43">
        <v>6</v>
      </c>
      <c r="C12" s="52">
        <v>6</v>
      </c>
      <c r="D12" s="63" t="s">
        <v>438</v>
      </c>
      <c r="E12" s="52"/>
      <c r="F12" s="52">
        <v>20</v>
      </c>
      <c r="G12" s="52"/>
      <c r="H12" s="52">
        <v>8</v>
      </c>
      <c r="I12" s="52"/>
      <c r="J12" s="52">
        <v>13</v>
      </c>
      <c r="K12" s="52"/>
      <c r="L12" s="52"/>
      <c r="M12" s="52">
        <v>13</v>
      </c>
      <c r="N12" s="55">
        <f t="shared" si="0"/>
        <v>54</v>
      </c>
      <c r="O12" s="52"/>
      <c r="P12" s="52"/>
      <c r="Q12" s="52"/>
      <c r="R12" s="55">
        <f t="shared" si="1"/>
        <v>54</v>
      </c>
    </row>
    <row r="13" spans="1:18" s="1" customFormat="1" ht="16.5" customHeight="1">
      <c r="A13" s="43">
        <v>7</v>
      </c>
      <c r="C13" s="52">
        <v>7</v>
      </c>
      <c r="D13" s="63" t="s">
        <v>602</v>
      </c>
      <c r="E13" s="52">
        <v>7</v>
      </c>
      <c r="F13" s="52"/>
      <c r="G13" s="52">
        <v>8</v>
      </c>
      <c r="H13" s="52"/>
      <c r="I13" s="52">
        <v>13</v>
      </c>
      <c r="J13" s="52"/>
      <c r="K13" s="52">
        <v>17</v>
      </c>
      <c r="L13" s="52">
        <v>8</v>
      </c>
      <c r="M13" s="52"/>
      <c r="N13" s="55">
        <f t="shared" si="0"/>
        <v>53</v>
      </c>
      <c r="O13" s="52"/>
      <c r="P13" s="52"/>
      <c r="Q13" s="52"/>
      <c r="R13" s="55">
        <f t="shared" si="1"/>
        <v>53</v>
      </c>
    </row>
    <row r="14" spans="1:18" s="1" customFormat="1" ht="16.5" customHeight="1">
      <c r="A14" s="43">
        <v>8</v>
      </c>
      <c r="C14" s="52">
        <v>8</v>
      </c>
      <c r="D14" s="63" t="s">
        <v>589</v>
      </c>
      <c r="E14" s="52"/>
      <c r="F14" s="52">
        <v>11</v>
      </c>
      <c r="G14" s="52"/>
      <c r="H14" s="52"/>
      <c r="I14" s="52"/>
      <c r="J14" s="52"/>
      <c r="K14" s="52"/>
      <c r="L14" s="52">
        <v>10</v>
      </c>
      <c r="M14" s="52">
        <v>9</v>
      </c>
      <c r="N14" s="55">
        <f t="shared" si="0"/>
        <v>30</v>
      </c>
      <c r="O14" s="52"/>
      <c r="P14" s="52"/>
      <c r="Q14" s="52"/>
      <c r="R14" s="55">
        <f t="shared" si="1"/>
        <v>30</v>
      </c>
    </row>
    <row r="15" spans="1:18" s="1" customFormat="1" ht="16.5" customHeight="1">
      <c r="A15" s="43">
        <v>9</v>
      </c>
      <c r="C15" s="52">
        <v>9</v>
      </c>
      <c r="D15" s="63" t="s">
        <v>360</v>
      </c>
      <c r="E15" s="52">
        <v>6</v>
      </c>
      <c r="F15" s="52"/>
      <c r="G15" s="52"/>
      <c r="H15" s="52"/>
      <c r="I15" s="52"/>
      <c r="J15" s="52"/>
      <c r="K15" s="52"/>
      <c r="L15" s="52">
        <v>15</v>
      </c>
      <c r="M15" s="52">
        <v>8</v>
      </c>
      <c r="N15" s="55">
        <f t="shared" si="0"/>
        <v>29</v>
      </c>
      <c r="O15" s="52"/>
      <c r="P15" s="52"/>
      <c r="Q15" s="52"/>
      <c r="R15" s="55">
        <f t="shared" si="1"/>
        <v>29</v>
      </c>
    </row>
    <row r="16" spans="1:18" s="1" customFormat="1" ht="16.5" customHeight="1">
      <c r="A16" s="43">
        <v>10</v>
      </c>
      <c r="C16" s="52">
        <v>10</v>
      </c>
      <c r="D16" s="63" t="s">
        <v>416</v>
      </c>
      <c r="E16" s="52"/>
      <c r="F16" s="52"/>
      <c r="G16" s="52"/>
      <c r="H16" s="52"/>
      <c r="I16" s="52"/>
      <c r="J16" s="52">
        <v>17</v>
      </c>
      <c r="K16" s="52"/>
      <c r="L16" s="52">
        <v>2</v>
      </c>
      <c r="M16" s="52"/>
      <c r="N16" s="55">
        <f t="shared" si="0"/>
        <v>19</v>
      </c>
      <c r="O16" s="52"/>
      <c r="P16" s="52"/>
      <c r="Q16" s="52"/>
      <c r="R16" s="55">
        <f t="shared" si="1"/>
        <v>19</v>
      </c>
    </row>
    <row r="17" spans="1:18" s="1" customFormat="1" ht="16.5" customHeight="1">
      <c r="A17" s="43">
        <v>11</v>
      </c>
      <c r="C17" s="52">
        <v>11</v>
      </c>
      <c r="D17" s="63" t="s">
        <v>377</v>
      </c>
      <c r="E17" s="52"/>
      <c r="F17" s="52">
        <v>2</v>
      </c>
      <c r="G17" s="52">
        <v>4</v>
      </c>
      <c r="H17" s="52"/>
      <c r="I17" s="52"/>
      <c r="J17" s="52"/>
      <c r="K17" s="52">
        <v>6</v>
      </c>
      <c r="L17" s="52"/>
      <c r="M17" s="52"/>
      <c r="N17" s="55">
        <f>E17+F17+G17+H17+I17+J17+K17+L17+M17</f>
        <v>12</v>
      </c>
      <c r="O17" s="52"/>
      <c r="P17" s="52"/>
      <c r="Q17" s="52"/>
      <c r="R17" s="55">
        <f>N17-O17-P17-Q17</f>
        <v>12</v>
      </c>
    </row>
    <row r="18" spans="1:18" s="1" customFormat="1" ht="16.5" customHeight="1">
      <c r="A18" s="43">
        <v>12</v>
      </c>
      <c r="C18" s="52">
        <v>12</v>
      </c>
      <c r="D18" s="63" t="s">
        <v>642</v>
      </c>
      <c r="E18" s="52"/>
      <c r="F18" s="52">
        <v>10</v>
      </c>
      <c r="G18" s="52"/>
      <c r="H18" s="52"/>
      <c r="I18" s="52"/>
      <c r="J18" s="52"/>
      <c r="K18" s="52"/>
      <c r="L18" s="52"/>
      <c r="M18" s="52"/>
      <c r="N18" s="55">
        <f>E18+F18+G18+H18+I18+J18+K18+L18+M18</f>
        <v>10</v>
      </c>
      <c r="O18" s="52"/>
      <c r="P18" s="52"/>
      <c r="Q18" s="52"/>
      <c r="R18" s="55">
        <f>N18-O18-P18-Q18</f>
        <v>10</v>
      </c>
    </row>
    <row r="19" spans="1:18" s="1" customFormat="1" ht="16.5" customHeight="1">
      <c r="A19" s="43">
        <v>13</v>
      </c>
      <c r="C19" s="52">
        <v>13</v>
      </c>
      <c r="D19" s="63" t="s">
        <v>187</v>
      </c>
      <c r="E19" s="52"/>
      <c r="F19" s="52">
        <v>4</v>
      </c>
      <c r="G19" s="52">
        <v>1</v>
      </c>
      <c r="H19" s="52">
        <v>1</v>
      </c>
      <c r="I19" s="52">
        <v>4</v>
      </c>
      <c r="J19" s="52"/>
      <c r="K19" s="52"/>
      <c r="L19" s="52"/>
      <c r="M19" s="52"/>
      <c r="N19" s="55">
        <f>E19+F19+G19+H19+I19+J19+K19+L19+M19</f>
        <v>10</v>
      </c>
      <c r="O19" s="52"/>
      <c r="P19" s="52"/>
      <c r="Q19" s="52"/>
      <c r="R19" s="55">
        <f>N19-O19-P19-Q19</f>
        <v>10</v>
      </c>
    </row>
    <row r="20" spans="1:18" s="1" customFormat="1" ht="16.5" customHeight="1">
      <c r="A20" s="43">
        <v>14</v>
      </c>
      <c r="C20" s="52"/>
      <c r="D20" s="63" t="s">
        <v>183</v>
      </c>
      <c r="E20" s="52"/>
      <c r="F20" s="52"/>
      <c r="G20" s="52"/>
      <c r="H20" s="52"/>
      <c r="I20" s="52"/>
      <c r="J20" s="52"/>
      <c r="K20" s="52"/>
      <c r="L20" s="52"/>
      <c r="M20" s="52"/>
      <c r="N20" s="55">
        <f t="shared" si="0"/>
        <v>0</v>
      </c>
      <c r="O20" s="52"/>
      <c r="P20" s="52"/>
      <c r="Q20" s="52"/>
      <c r="R20" s="55">
        <f t="shared" si="1"/>
        <v>0</v>
      </c>
    </row>
    <row r="21" spans="1:18" s="1" customFormat="1" ht="16.5" customHeight="1">
      <c r="A21" s="43">
        <v>15</v>
      </c>
      <c r="C21" s="52"/>
      <c r="D21" s="63" t="s">
        <v>221</v>
      </c>
      <c r="E21" s="52"/>
      <c r="F21" s="52"/>
      <c r="G21" s="52"/>
      <c r="H21" s="52"/>
      <c r="I21" s="52"/>
      <c r="J21" s="52"/>
      <c r="K21" s="52"/>
      <c r="L21" s="52"/>
      <c r="M21" s="52"/>
      <c r="N21" s="55">
        <f t="shared" si="0"/>
        <v>0</v>
      </c>
      <c r="O21" s="52"/>
      <c r="P21" s="52"/>
      <c r="Q21" s="52"/>
      <c r="R21" s="55">
        <f t="shared" si="1"/>
        <v>0</v>
      </c>
    </row>
    <row r="22" spans="1:18" s="1" customFormat="1" ht="16.5" customHeight="1">
      <c r="A22" s="43">
        <v>16</v>
      </c>
      <c r="C22" s="52"/>
      <c r="D22" s="63" t="s">
        <v>222</v>
      </c>
      <c r="E22" s="52"/>
      <c r="F22" s="52"/>
      <c r="G22" s="52"/>
      <c r="H22" s="52"/>
      <c r="I22" s="52"/>
      <c r="J22" s="52"/>
      <c r="K22" s="52"/>
      <c r="L22" s="52"/>
      <c r="M22" s="52"/>
      <c r="N22" s="55">
        <f t="shared" si="0"/>
        <v>0</v>
      </c>
      <c r="O22" s="52"/>
      <c r="P22" s="52"/>
      <c r="Q22" s="52"/>
      <c r="R22" s="55">
        <f t="shared" si="1"/>
        <v>0</v>
      </c>
    </row>
    <row r="23" spans="1:18" s="1" customFormat="1" ht="16.5" customHeight="1">
      <c r="A23" s="43">
        <v>17</v>
      </c>
      <c r="C23" s="52"/>
      <c r="D23" s="63" t="s">
        <v>224</v>
      </c>
      <c r="E23" s="52"/>
      <c r="F23" s="52"/>
      <c r="G23" s="52"/>
      <c r="H23" s="52"/>
      <c r="I23" s="52"/>
      <c r="J23" s="52"/>
      <c r="K23" s="52"/>
      <c r="L23" s="52"/>
      <c r="M23" s="52"/>
      <c r="N23" s="55">
        <f t="shared" si="0"/>
        <v>0</v>
      </c>
      <c r="O23" s="52"/>
      <c r="P23" s="52"/>
      <c r="Q23" s="52"/>
      <c r="R23" s="55">
        <f t="shared" si="1"/>
        <v>0</v>
      </c>
    </row>
    <row r="24" spans="1:18" s="1" customFormat="1" ht="16.5" customHeight="1">
      <c r="A24" s="43">
        <v>18</v>
      </c>
      <c r="C24" s="52"/>
      <c r="D24" s="63" t="s">
        <v>447</v>
      </c>
      <c r="E24" s="52"/>
      <c r="F24" s="52"/>
      <c r="G24" s="52"/>
      <c r="H24" s="52"/>
      <c r="I24" s="52"/>
      <c r="J24" s="52"/>
      <c r="K24" s="52"/>
      <c r="L24" s="52"/>
      <c r="M24" s="52"/>
      <c r="N24" s="55">
        <f t="shared" si="0"/>
        <v>0</v>
      </c>
      <c r="O24" s="52"/>
      <c r="P24" s="52"/>
      <c r="Q24" s="52"/>
      <c r="R24" s="55">
        <f t="shared" si="1"/>
        <v>0</v>
      </c>
    </row>
    <row r="25" spans="1:18" s="1" customFormat="1" ht="16.5" customHeight="1">
      <c r="A25" s="43">
        <v>19</v>
      </c>
      <c r="C25" s="52"/>
      <c r="D25" s="63" t="s">
        <v>448</v>
      </c>
      <c r="E25" s="52"/>
      <c r="F25" s="52"/>
      <c r="G25" s="52"/>
      <c r="H25" s="52"/>
      <c r="I25" s="52"/>
      <c r="J25" s="52"/>
      <c r="K25" s="52"/>
      <c r="L25" s="52"/>
      <c r="M25" s="52"/>
      <c r="N25" s="55">
        <f t="shared" si="0"/>
        <v>0</v>
      </c>
      <c r="O25" s="52"/>
      <c r="P25" s="52"/>
      <c r="Q25" s="52"/>
      <c r="R25" s="55">
        <f t="shared" si="1"/>
        <v>0</v>
      </c>
    </row>
    <row r="26" spans="1:18" s="1" customFormat="1" ht="16.5" customHeight="1">
      <c r="A26" s="43">
        <v>20</v>
      </c>
      <c r="C26" s="52"/>
      <c r="D26" s="63" t="s">
        <v>596</v>
      </c>
      <c r="E26" s="52"/>
      <c r="F26" s="52"/>
      <c r="G26" s="52"/>
      <c r="H26" s="52"/>
      <c r="I26" s="52"/>
      <c r="J26" s="52"/>
      <c r="K26" s="52"/>
      <c r="L26" s="52"/>
      <c r="M26" s="52"/>
      <c r="N26" s="55">
        <f t="shared" si="0"/>
        <v>0</v>
      </c>
      <c r="O26" s="52"/>
      <c r="P26" s="52"/>
      <c r="Q26" s="52"/>
      <c r="R26" s="55">
        <f t="shared" si="1"/>
        <v>0</v>
      </c>
    </row>
    <row r="27" spans="1:18" s="1" customFormat="1" ht="16.5" customHeight="1">
      <c r="A27" s="43">
        <v>21</v>
      </c>
      <c r="C27" s="52"/>
      <c r="D27" s="63" t="s">
        <v>599</v>
      </c>
      <c r="E27" s="52"/>
      <c r="F27" s="52"/>
      <c r="G27" s="52"/>
      <c r="H27" s="52"/>
      <c r="I27" s="52"/>
      <c r="J27" s="52"/>
      <c r="K27" s="52"/>
      <c r="L27" s="52"/>
      <c r="M27" s="52"/>
      <c r="N27" s="55">
        <f t="shared" si="0"/>
        <v>0</v>
      </c>
      <c r="O27" s="52"/>
      <c r="P27" s="52"/>
      <c r="Q27" s="52"/>
      <c r="R27" s="55">
        <f t="shared" si="1"/>
        <v>0</v>
      </c>
    </row>
  </sheetData>
  <sheetProtection/>
  <mergeCells count="3">
    <mergeCell ref="E5:G5"/>
    <mergeCell ref="H5:J5"/>
    <mergeCell ref="K5:L5"/>
  </mergeCells>
  <printOptions horizontalCentered="1"/>
  <pageMargins left="0.75" right="0.75" top="0.25" bottom="0.2" header="0.5" footer="0.5"/>
  <pageSetup fitToHeight="1" fitToWidth="1" horizontalDpi="300" verticalDpi="3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16"/>
  <sheetViews>
    <sheetView showGridLines="0" showRowColHeaders="0" zoomScalePageLayoutView="0" workbookViewId="0" topLeftCell="C1">
      <selection activeCell="C1" sqref="C1"/>
    </sheetView>
  </sheetViews>
  <sheetFormatPr defaultColWidth="9.00390625" defaultRowHeight="13.5"/>
  <cols>
    <col min="1" max="1" width="3.25390625" style="0" hidden="1" customWidth="1"/>
    <col min="2" max="2" width="1.75390625" style="0" hidden="1" customWidth="1"/>
    <col min="3" max="3" width="4.875" style="47" customWidth="1"/>
    <col min="4" max="4" width="13.125" style="0" customWidth="1"/>
    <col min="5" max="10" width="10.375" style="47" customWidth="1"/>
    <col min="11" max="13" width="9.00390625" style="47" customWidth="1"/>
  </cols>
  <sheetData>
    <row r="1" spans="1:16" s="168" customFormat="1" ht="42.75" customHeight="1">
      <c r="A1" s="165"/>
      <c r="B1" s="166"/>
      <c r="C1" s="167" t="s">
        <v>666</v>
      </c>
      <c r="E1" s="169"/>
      <c r="F1" s="170"/>
      <c r="G1" s="167"/>
      <c r="H1" s="167"/>
      <c r="I1" s="167"/>
      <c r="J1" s="170"/>
      <c r="K1" s="170"/>
      <c r="M1" s="171"/>
      <c r="N1" s="171"/>
      <c r="O1" s="171"/>
      <c r="P1" s="171"/>
    </row>
    <row r="2" spans="1:16" s="1" customFormat="1" ht="18.75" customHeight="1">
      <c r="A2" s="96"/>
      <c r="B2" s="102"/>
      <c r="C2" s="85" t="s">
        <v>182</v>
      </c>
      <c r="D2" s="86"/>
      <c r="E2" s="87"/>
      <c r="F2" s="85"/>
      <c r="G2" s="87"/>
      <c r="H2" s="86"/>
      <c r="I2" s="86"/>
      <c r="J2" s="86"/>
      <c r="K2" s="85"/>
      <c r="L2" s="85"/>
      <c r="M2" s="88"/>
      <c r="N2" s="21"/>
      <c r="O2" s="16"/>
      <c r="P2" s="16"/>
    </row>
    <row r="3" ht="13.5">
      <c r="A3" s="2"/>
    </row>
    <row r="4" spans="3:13" s="1" customFormat="1" ht="13.5">
      <c r="C4" s="48" t="s">
        <v>2</v>
      </c>
      <c r="E4" s="48"/>
      <c r="F4" s="48"/>
      <c r="G4" s="48"/>
      <c r="H4" s="48"/>
      <c r="I4" s="48"/>
      <c r="J4" s="48"/>
      <c r="K4" s="48"/>
      <c r="L4" s="48"/>
      <c r="M4" s="48"/>
    </row>
    <row r="5" spans="1:14" s="2" customFormat="1" ht="12">
      <c r="A5" s="99"/>
      <c r="C5" s="104"/>
      <c r="D5" s="3"/>
      <c r="E5" s="58" t="s">
        <v>41</v>
      </c>
      <c r="F5" s="61"/>
      <c r="G5" s="112"/>
      <c r="H5" s="58" t="s">
        <v>42</v>
      </c>
      <c r="I5" s="61"/>
      <c r="J5" s="61"/>
      <c r="K5" s="58"/>
      <c r="L5" s="112"/>
      <c r="M5" s="103" t="s">
        <v>43</v>
      </c>
      <c r="N5" s="13" t="s">
        <v>44</v>
      </c>
    </row>
    <row r="6" spans="1:14" s="2" customFormat="1" ht="12">
      <c r="A6" s="100" t="s">
        <v>4</v>
      </c>
      <c r="C6" s="105" t="s">
        <v>26</v>
      </c>
      <c r="D6" s="4" t="s">
        <v>46</v>
      </c>
      <c r="E6" s="60" t="s">
        <v>53</v>
      </c>
      <c r="F6" s="116" t="s">
        <v>51</v>
      </c>
      <c r="G6" s="116" t="s">
        <v>52</v>
      </c>
      <c r="H6" s="110" t="s">
        <v>47</v>
      </c>
      <c r="I6" s="110" t="s">
        <v>48</v>
      </c>
      <c r="J6" s="110" t="s">
        <v>49</v>
      </c>
      <c r="K6" s="119"/>
      <c r="L6" s="119"/>
      <c r="M6" s="110" t="s">
        <v>50</v>
      </c>
      <c r="N6" s="10" t="s">
        <v>45</v>
      </c>
    </row>
    <row r="7" spans="1:14" s="1" customFormat="1" ht="13.5">
      <c r="A7" s="43">
        <v>1</v>
      </c>
      <c r="C7" s="52">
        <v>1</v>
      </c>
      <c r="D7" s="164" t="s">
        <v>193</v>
      </c>
      <c r="E7" s="52">
        <v>17</v>
      </c>
      <c r="F7" s="52">
        <v>15</v>
      </c>
      <c r="G7" s="52">
        <v>17</v>
      </c>
      <c r="H7" s="52">
        <v>17</v>
      </c>
      <c r="I7" s="52">
        <v>20</v>
      </c>
      <c r="J7" s="52">
        <v>20</v>
      </c>
      <c r="K7" s="120"/>
      <c r="L7" s="120"/>
      <c r="M7" s="52">
        <v>20</v>
      </c>
      <c r="N7" s="55">
        <f>E7+F7+G7+H7+I7+J7+K7+L7+M7</f>
        <v>126</v>
      </c>
    </row>
    <row r="8" spans="1:14" s="1" customFormat="1" ht="13.5">
      <c r="A8" s="43">
        <v>2</v>
      </c>
      <c r="C8" s="52"/>
      <c r="D8" s="164" t="s">
        <v>223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120"/>
      <c r="L8" s="120"/>
      <c r="M8" s="52">
        <v>0</v>
      </c>
      <c r="N8" s="55">
        <f>E8+F8+G8+H8+I8+J8+K8+L8+M8</f>
        <v>0</v>
      </c>
    </row>
    <row r="9" spans="1:14" s="1" customFormat="1" ht="13.5">
      <c r="A9" s="43">
        <v>3</v>
      </c>
      <c r="C9" s="52"/>
      <c r="D9" s="164" t="s">
        <v>402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120"/>
      <c r="L9" s="120"/>
      <c r="M9" s="52">
        <v>0</v>
      </c>
      <c r="N9" s="55">
        <f>E9+F9+G9+H9+I9+J9+K9+L9+M9</f>
        <v>0</v>
      </c>
    </row>
    <row r="10" spans="1:14" s="1" customFormat="1" ht="13.5">
      <c r="A10" s="101"/>
      <c r="C10" s="101"/>
      <c r="D10" s="36"/>
      <c r="E10" s="101"/>
      <c r="F10" s="101"/>
      <c r="G10" s="101"/>
      <c r="H10" s="101"/>
      <c r="I10" s="101"/>
      <c r="J10" s="101"/>
      <c r="K10" s="53"/>
      <c r="L10" s="53"/>
      <c r="M10" s="101"/>
      <c r="N10" s="45"/>
    </row>
    <row r="11" spans="1:13" s="1" customFormat="1" ht="13.5">
      <c r="A11" s="43"/>
      <c r="C11" s="48" t="s">
        <v>3</v>
      </c>
      <c r="E11" s="48"/>
      <c r="F11" s="48"/>
      <c r="G11" s="48"/>
      <c r="H11" s="48"/>
      <c r="I11" s="48"/>
      <c r="J11" s="48"/>
      <c r="K11" s="48"/>
      <c r="L11" s="48"/>
      <c r="M11" s="48"/>
    </row>
    <row r="12" spans="1:14" s="2" customFormat="1" ht="12">
      <c r="A12" s="99"/>
      <c r="C12" s="104"/>
      <c r="D12" s="3"/>
      <c r="E12" s="58"/>
      <c r="F12" s="61"/>
      <c r="G12" s="112"/>
      <c r="H12" s="58"/>
      <c r="I12" s="61"/>
      <c r="J12" s="61"/>
      <c r="K12" s="58" t="s">
        <v>38</v>
      </c>
      <c r="L12" s="112"/>
      <c r="M12" s="103"/>
      <c r="N12" s="13" t="s">
        <v>44</v>
      </c>
    </row>
    <row r="13" spans="1:14" s="2" customFormat="1" ht="12">
      <c r="A13" s="100" t="s">
        <v>4</v>
      </c>
      <c r="C13" s="105" t="s">
        <v>26</v>
      </c>
      <c r="D13" s="4" t="s">
        <v>46</v>
      </c>
      <c r="E13" s="117"/>
      <c r="F13" s="118"/>
      <c r="G13" s="118"/>
      <c r="H13" s="119"/>
      <c r="I13" s="119"/>
      <c r="J13" s="119"/>
      <c r="K13" s="110" t="s">
        <v>39</v>
      </c>
      <c r="L13" s="110" t="s">
        <v>40</v>
      </c>
      <c r="M13" s="119"/>
      <c r="N13" s="10" t="s">
        <v>45</v>
      </c>
    </row>
    <row r="14" spans="1:14" s="1" customFormat="1" ht="13.5">
      <c r="A14" s="43">
        <v>1</v>
      </c>
      <c r="C14" s="52">
        <v>1</v>
      </c>
      <c r="D14" s="164" t="s">
        <v>193</v>
      </c>
      <c r="E14" s="120"/>
      <c r="F14" s="120"/>
      <c r="G14" s="120"/>
      <c r="H14" s="120"/>
      <c r="I14" s="120"/>
      <c r="J14" s="120"/>
      <c r="K14" s="52">
        <v>20</v>
      </c>
      <c r="L14" s="52">
        <v>20</v>
      </c>
      <c r="M14" s="120"/>
      <c r="N14" s="55">
        <f>E14+F14+G14+H14+I14+J14+K14+L14+M14</f>
        <v>40</v>
      </c>
    </row>
    <row r="15" spans="1:14" s="1" customFormat="1" ht="13.5">
      <c r="A15" s="43">
        <v>2</v>
      </c>
      <c r="C15" s="52">
        <v>2</v>
      </c>
      <c r="D15" s="164" t="s">
        <v>223</v>
      </c>
      <c r="E15" s="120"/>
      <c r="F15" s="120"/>
      <c r="G15" s="120"/>
      <c r="H15" s="120"/>
      <c r="I15" s="120"/>
      <c r="J15" s="120"/>
      <c r="K15" s="52">
        <v>15</v>
      </c>
      <c r="L15" s="52">
        <v>0</v>
      </c>
      <c r="M15" s="120"/>
      <c r="N15" s="55">
        <f>E15+F15+G15+H15+I15+J15+K15+L15+M15</f>
        <v>15</v>
      </c>
    </row>
    <row r="16" spans="1:14" s="1" customFormat="1" ht="13.5">
      <c r="A16" s="43">
        <v>3</v>
      </c>
      <c r="C16" s="52">
        <v>3</v>
      </c>
      <c r="D16" s="164" t="s">
        <v>402</v>
      </c>
      <c r="E16" s="120"/>
      <c r="F16" s="120"/>
      <c r="G16" s="120"/>
      <c r="H16" s="120"/>
      <c r="I16" s="120"/>
      <c r="J16" s="120"/>
      <c r="K16" s="52">
        <v>0</v>
      </c>
      <c r="L16" s="52">
        <v>0</v>
      </c>
      <c r="M16" s="120"/>
      <c r="N16" s="55">
        <f>E16+F16+G16+H16+I16+J16+K16+L16+M16</f>
        <v>0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A55"/>
  <sheetViews>
    <sheetView showGridLines="0" showRowColHeaders="0" zoomScalePageLayoutView="0" workbookViewId="0" topLeftCell="A1">
      <pane xSplit="6" topLeftCell="G1" activePane="topRight" state="frozen"/>
      <selection pane="topLeft" activeCell="C1" sqref="C1"/>
      <selection pane="topRight" activeCell="C1" sqref="C1"/>
    </sheetView>
  </sheetViews>
  <sheetFormatPr defaultColWidth="9.00390625" defaultRowHeight="13.5"/>
  <cols>
    <col min="1" max="1" width="3.625" style="0" hidden="1" customWidth="1"/>
    <col min="2" max="2" width="1.625" style="0" hidden="1" customWidth="1"/>
    <col min="3" max="3" width="4.00390625" style="47" customWidth="1"/>
    <col min="4" max="4" width="4.875" style="0" customWidth="1"/>
    <col min="5" max="5" width="14.25390625" style="0" customWidth="1"/>
    <col min="6" max="6" width="14.00390625" style="0" customWidth="1"/>
    <col min="7" max="7" width="10.00390625" style="0" customWidth="1"/>
    <col min="8" max="8" width="6.875" style="0" customWidth="1"/>
    <col min="9" max="9" width="13.625" style="0" customWidth="1"/>
    <col min="10" max="10" width="8.00390625" style="0" customWidth="1"/>
    <col min="11" max="18" width="3.375" style="47" customWidth="1"/>
    <col min="19" max="19" width="3.75390625" style="47" hidden="1" customWidth="1"/>
    <col min="20" max="20" width="3.625" style="47" hidden="1" customWidth="1"/>
    <col min="21" max="21" width="4.625" style="0" customWidth="1"/>
    <col min="22" max="29" width="3.375" style="47" customWidth="1"/>
    <col min="30" max="31" width="3.625" style="0" hidden="1" customWidth="1"/>
    <col min="32" max="33" width="4.625" style="0" customWidth="1"/>
    <col min="34" max="34" width="7.875" style="48" customWidth="1"/>
    <col min="35" max="35" width="7.875" style="46" customWidth="1"/>
    <col min="36" max="36" width="7.875" style="107" customWidth="1"/>
    <col min="37" max="37" width="7.875" style="46" customWidth="1"/>
    <col min="38" max="38" width="7.875" style="15" customWidth="1"/>
    <col min="39" max="41" width="4.125" style="15" customWidth="1"/>
    <col min="42" max="42" width="4.125" style="0" customWidth="1"/>
    <col min="43" max="43" width="4.125" style="47" customWidth="1"/>
    <col min="44" max="44" width="8.625" style="50" customWidth="1"/>
    <col min="45" max="45" width="3.625" style="50" customWidth="1"/>
    <col min="46" max="46" width="3.875" style="50" customWidth="1"/>
    <col min="47" max="49" width="3.625" style="50" customWidth="1"/>
    <col min="50" max="50" width="2.375" style="0" customWidth="1"/>
    <col min="51" max="51" width="9.125" style="148" customWidth="1"/>
  </cols>
  <sheetData>
    <row r="1" spans="1:51" s="132" customFormat="1" ht="42.75" customHeight="1">
      <c r="A1" s="129"/>
      <c r="B1" s="130"/>
      <c r="C1" s="131" t="s">
        <v>666</v>
      </c>
      <c r="E1" s="133"/>
      <c r="F1" s="134"/>
      <c r="G1" s="131"/>
      <c r="H1" s="131"/>
      <c r="I1" s="131"/>
      <c r="J1" s="134"/>
      <c r="K1" s="134"/>
      <c r="M1" s="135"/>
      <c r="N1" s="135"/>
      <c r="O1" s="135"/>
      <c r="P1" s="135"/>
      <c r="AY1" s="144"/>
    </row>
    <row r="2" spans="1:51" s="1" customFormat="1" ht="30.75" customHeight="1">
      <c r="A2" s="96"/>
      <c r="B2" s="102"/>
      <c r="C2" s="85" t="s">
        <v>182</v>
      </c>
      <c r="D2" s="86"/>
      <c r="E2" s="87"/>
      <c r="F2" s="85"/>
      <c r="G2" s="87"/>
      <c r="H2" s="86"/>
      <c r="I2" s="86"/>
      <c r="J2" s="86"/>
      <c r="K2" s="85"/>
      <c r="L2" s="85"/>
      <c r="M2" s="88"/>
      <c r="N2" s="21"/>
      <c r="O2" s="16"/>
      <c r="P2" s="16"/>
      <c r="AY2" s="145"/>
    </row>
    <row r="3" spans="3:51" s="2" customFormat="1" ht="12">
      <c r="C3" s="57"/>
      <c r="K3" s="57"/>
      <c r="L3" s="57"/>
      <c r="M3" s="57"/>
      <c r="N3" s="57"/>
      <c r="O3" s="57"/>
      <c r="P3" s="57"/>
      <c r="Q3" s="57"/>
      <c r="R3" s="57"/>
      <c r="S3" s="57"/>
      <c r="T3" s="57"/>
      <c r="V3" s="57"/>
      <c r="W3" s="57"/>
      <c r="X3" s="57"/>
      <c r="Y3" s="57"/>
      <c r="Z3" s="57"/>
      <c r="AA3" s="57"/>
      <c r="AB3" s="57"/>
      <c r="AC3" s="57"/>
      <c r="AH3" s="57"/>
      <c r="AI3" s="106"/>
      <c r="AJ3" s="106"/>
      <c r="AK3" s="106"/>
      <c r="AL3" s="27"/>
      <c r="AM3" s="27"/>
      <c r="AN3" s="27"/>
      <c r="AO3" s="27"/>
      <c r="AQ3" s="57"/>
      <c r="AR3" s="62"/>
      <c r="AS3" s="62"/>
      <c r="AT3" s="62"/>
      <c r="AU3" s="62"/>
      <c r="AV3" s="62"/>
      <c r="AW3" s="62"/>
      <c r="AY3" s="146"/>
    </row>
    <row r="4" spans="3:51" s="1" customFormat="1" ht="13.5">
      <c r="C4" s="48" t="s">
        <v>76</v>
      </c>
      <c r="E4" s="18"/>
      <c r="F4" s="37"/>
      <c r="G4" s="18"/>
      <c r="H4" s="16"/>
      <c r="I4" s="18"/>
      <c r="J4" s="16"/>
      <c r="K4" s="48"/>
      <c r="L4" s="48"/>
      <c r="M4" s="48"/>
      <c r="N4" s="48"/>
      <c r="O4" s="48"/>
      <c r="P4" s="48"/>
      <c r="Q4" s="48"/>
      <c r="R4" s="48"/>
      <c r="S4" s="48"/>
      <c r="T4" s="48"/>
      <c r="V4" s="48"/>
      <c r="W4" s="48"/>
      <c r="X4" s="48"/>
      <c r="Y4" s="48"/>
      <c r="Z4" s="48"/>
      <c r="AA4" s="48"/>
      <c r="AB4" s="48"/>
      <c r="AC4" s="48"/>
      <c r="AH4" s="48"/>
      <c r="AI4" s="107"/>
      <c r="AJ4" s="107"/>
      <c r="AK4" s="107"/>
      <c r="AL4" s="16"/>
      <c r="AM4" s="16"/>
      <c r="AN4" s="16"/>
      <c r="AO4" s="16"/>
      <c r="AP4" s="19"/>
      <c r="AQ4" s="111"/>
      <c r="AR4" s="113"/>
      <c r="AS4" s="113"/>
      <c r="AT4" s="113"/>
      <c r="AU4" s="51"/>
      <c r="AV4" s="51"/>
      <c r="AW4" s="51"/>
      <c r="AY4" s="145"/>
    </row>
    <row r="5" spans="1:51" s="2" customFormat="1" ht="12">
      <c r="A5" s="99"/>
      <c r="C5" s="104"/>
      <c r="D5" s="3" t="s">
        <v>33</v>
      </c>
      <c r="E5" s="29"/>
      <c r="F5" s="25"/>
      <c r="G5" s="23"/>
      <c r="H5" s="28"/>
      <c r="I5" s="23"/>
      <c r="J5" s="28"/>
      <c r="K5" s="58" t="s">
        <v>34</v>
      </c>
      <c r="L5" s="61"/>
      <c r="M5" s="61"/>
      <c r="N5" s="61"/>
      <c r="O5" s="61"/>
      <c r="P5" s="61"/>
      <c r="Q5" s="61"/>
      <c r="R5" s="61"/>
      <c r="S5" s="61"/>
      <c r="T5" s="61"/>
      <c r="U5" s="3" t="s">
        <v>58</v>
      </c>
      <c r="V5" s="61" t="s">
        <v>35</v>
      </c>
      <c r="W5" s="61"/>
      <c r="X5" s="61"/>
      <c r="Y5" s="61"/>
      <c r="Z5" s="61"/>
      <c r="AA5" s="61"/>
      <c r="AB5" s="61"/>
      <c r="AC5" s="61"/>
      <c r="AD5" s="6"/>
      <c r="AE5" s="6"/>
      <c r="AF5" s="3" t="s">
        <v>59</v>
      </c>
      <c r="AG5" s="7" t="s">
        <v>60</v>
      </c>
      <c r="AH5" s="58" t="s">
        <v>61</v>
      </c>
      <c r="AI5" s="108"/>
      <c r="AJ5" s="108"/>
      <c r="AK5" s="108"/>
      <c r="AL5" s="14"/>
      <c r="AM5" s="65"/>
      <c r="AN5" s="66" t="s">
        <v>115</v>
      </c>
      <c r="AO5" s="67"/>
      <c r="AP5" s="5" t="s">
        <v>62</v>
      </c>
      <c r="AQ5" s="112"/>
      <c r="AR5" s="75" t="s">
        <v>63</v>
      </c>
      <c r="AS5" s="77"/>
      <c r="AT5" s="78"/>
      <c r="AU5" s="79"/>
      <c r="AV5" s="78"/>
      <c r="AW5" s="79"/>
      <c r="AY5" s="146"/>
    </row>
    <row r="6" spans="1:51" s="2" customFormat="1" ht="12">
      <c r="A6" s="100" t="s">
        <v>4</v>
      </c>
      <c r="C6" s="105" t="s">
        <v>26</v>
      </c>
      <c r="D6" s="4" t="s">
        <v>36</v>
      </c>
      <c r="E6" s="30" t="s">
        <v>27</v>
      </c>
      <c r="F6" s="26" t="s">
        <v>28</v>
      </c>
      <c r="G6" s="24" t="s">
        <v>29</v>
      </c>
      <c r="H6" s="10" t="s">
        <v>54</v>
      </c>
      <c r="I6" s="24" t="s">
        <v>30</v>
      </c>
      <c r="J6" s="10" t="s">
        <v>31</v>
      </c>
      <c r="K6" s="60">
        <v>1</v>
      </c>
      <c r="L6" s="60">
        <v>2</v>
      </c>
      <c r="M6" s="60">
        <v>3</v>
      </c>
      <c r="N6" s="60">
        <v>4</v>
      </c>
      <c r="O6" s="60">
        <v>5</v>
      </c>
      <c r="P6" s="60">
        <v>6</v>
      </c>
      <c r="Q6" s="60">
        <v>7</v>
      </c>
      <c r="R6" s="60">
        <v>8</v>
      </c>
      <c r="S6" s="60"/>
      <c r="T6" s="60"/>
      <c r="U6" s="8" t="s">
        <v>64</v>
      </c>
      <c r="V6" s="60">
        <v>1</v>
      </c>
      <c r="W6" s="60">
        <v>2</v>
      </c>
      <c r="X6" s="60">
        <v>3</v>
      </c>
      <c r="Y6" s="59">
        <v>4</v>
      </c>
      <c r="Z6" s="60">
        <v>5</v>
      </c>
      <c r="AA6" s="60">
        <v>6</v>
      </c>
      <c r="AB6" s="60">
        <v>7</v>
      </c>
      <c r="AC6" s="60">
        <v>8</v>
      </c>
      <c r="AD6" s="9"/>
      <c r="AE6" s="9"/>
      <c r="AF6" s="8" t="s">
        <v>64</v>
      </c>
      <c r="AG6" s="8" t="s">
        <v>65</v>
      </c>
      <c r="AH6" s="109" t="s">
        <v>66</v>
      </c>
      <c r="AI6" s="110" t="s">
        <v>67</v>
      </c>
      <c r="AJ6" s="60" t="s">
        <v>37</v>
      </c>
      <c r="AK6" s="60" t="s">
        <v>68</v>
      </c>
      <c r="AL6" s="9" t="s">
        <v>69</v>
      </c>
      <c r="AM6" s="68" t="s">
        <v>139</v>
      </c>
      <c r="AN6" s="68" t="s">
        <v>140</v>
      </c>
      <c r="AO6" s="68" t="s">
        <v>141</v>
      </c>
      <c r="AP6" s="69" t="s">
        <v>70</v>
      </c>
      <c r="AQ6" s="109" t="s">
        <v>71</v>
      </c>
      <c r="AR6" s="76" t="s">
        <v>72</v>
      </c>
      <c r="AS6" s="80" t="s">
        <v>73</v>
      </c>
      <c r="AT6" s="81">
        <v>1</v>
      </c>
      <c r="AU6" s="80">
        <v>2</v>
      </c>
      <c r="AV6" s="81">
        <v>3</v>
      </c>
      <c r="AW6" s="80">
        <v>5</v>
      </c>
      <c r="AY6" s="146"/>
    </row>
    <row r="7" spans="1:53" s="19" customFormat="1" ht="15" customHeight="1">
      <c r="A7" s="97">
        <v>1</v>
      </c>
      <c r="B7" s="12"/>
      <c r="C7" s="97">
        <v>1</v>
      </c>
      <c r="D7" s="150">
        <v>163</v>
      </c>
      <c r="E7" s="150" t="s">
        <v>559</v>
      </c>
      <c r="F7" s="150" t="s">
        <v>560</v>
      </c>
      <c r="G7" s="150" t="s">
        <v>494</v>
      </c>
      <c r="H7" s="150">
        <v>1995</v>
      </c>
      <c r="I7" s="150" t="s">
        <v>561</v>
      </c>
      <c r="J7" s="150" t="s">
        <v>193</v>
      </c>
      <c r="K7" s="149">
        <v>0</v>
      </c>
      <c r="L7" s="149">
        <v>2</v>
      </c>
      <c r="M7" s="149">
        <v>0</v>
      </c>
      <c r="N7" s="149">
        <v>0</v>
      </c>
      <c r="O7" s="149">
        <v>0</v>
      </c>
      <c r="P7" s="149">
        <v>2</v>
      </c>
      <c r="Q7" s="149">
        <v>0</v>
      </c>
      <c r="R7" s="149">
        <v>5</v>
      </c>
      <c r="S7" s="151"/>
      <c r="T7" s="151"/>
      <c r="U7" s="121">
        <v>9</v>
      </c>
      <c r="V7" s="149">
        <v>0</v>
      </c>
      <c r="W7" s="149">
        <v>1</v>
      </c>
      <c r="X7" s="149">
        <v>2</v>
      </c>
      <c r="Y7" s="149">
        <v>0</v>
      </c>
      <c r="Z7" s="149">
        <v>0</v>
      </c>
      <c r="AA7" s="149">
        <v>1</v>
      </c>
      <c r="AB7" s="149">
        <v>0</v>
      </c>
      <c r="AC7" s="149">
        <v>3</v>
      </c>
      <c r="AD7" s="151"/>
      <c r="AE7" s="151"/>
      <c r="AF7" s="121">
        <v>7</v>
      </c>
      <c r="AG7" s="121">
        <v>16</v>
      </c>
      <c r="AH7" s="152">
        <v>0.20833333333333334</v>
      </c>
      <c r="AI7" s="153">
        <v>0</v>
      </c>
      <c r="AJ7" s="153">
        <v>0.425</v>
      </c>
      <c r="AK7" s="153">
        <v>0.625</v>
      </c>
      <c r="AL7" s="154">
        <v>0.2</v>
      </c>
      <c r="AM7" s="155">
        <v>0</v>
      </c>
      <c r="AN7" s="155">
        <v>0</v>
      </c>
      <c r="AO7" s="155">
        <v>0</v>
      </c>
      <c r="AP7" s="156">
        <v>0</v>
      </c>
      <c r="AQ7" s="121">
        <v>0</v>
      </c>
      <c r="AR7" s="97">
        <v>16</v>
      </c>
      <c r="AS7" s="157">
        <v>9</v>
      </c>
      <c r="AT7" s="158">
        <v>2</v>
      </c>
      <c r="AU7" s="159">
        <v>3</v>
      </c>
      <c r="AV7" s="158">
        <v>1</v>
      </c>
      <c r="AW7" s="159">
        <v>1</v>
      </c>
      <c r="AX7" s="98"/>
      <c r="AY7" s="147">
        <v>900200300100</v>
      </c>
      <c r="AZ7" s="45"/>
      <c r="BA7" s="45"/>
    </row>
    <row r="8" spans="1:53" s="19" customFormat="1" ht="15" customHeight="1">
      <c r="A8" s="97">
        <v>2</v>
      </c>
      <c r="B8" s="12"/>
      <c r="C8" s="97">
        <v>2</v>
      </c>
      <c r="D8" s="150">
        <v>164</v>
      </c>
      <c r="E8" s="150" t="s">
        <v>343</v>
      </c>
      <c r="F8" s="150" t="s">
        <v>351</v>
      </c>
      <c r="G8" s="150" t="s">
        <v>339</v>
      </c>
      <c r="H8" s="150">
        <v>1996</v>
      </c>
      <c r="I8" s="150">
        <v>64071930</v>
      </c>
      <c r="J8" s="150" t="s">
        <v>193</v>
      </c>
      <c r="K8" s="149">
        <v>0</v>
      </c>
      <c r="L8" s="149">
        <v>5</v>
      </c>
      <c r="M8" s="149">
        <v>1</v>
      </c>
      <c r="N8" s="149">
        <v>0</v>
      </c>
      <c r="O8" s="149">
        <v>0</v>
      </c>
      <c r="P8" s="149">
        <v>5</v>
      </c>
      <c r="Q8" s="149">
        <v>0</v>
      </c>
      <c r="R8" s="149">
        <v>0</v>
      </c>
      <c r="S8" s="151"/>
      <c r="T8" s="151"/>
      <c r="U8" s="121">
        <v>11</v>
      </c>
      <c r="V8" s="149">
        <v>0</v>
      </c>
      <c r="W8" s="149">
        <v>5</v>
      </c>
      <c r="X8" s="149">
        <v>1</v>
      </c>
      <c r="Y8" s="149">
        <v>1</v>
      </c>
      <c r="Z8" s="149">
        <v>1</v>
      </c>
      <c r="AA8" s="149">
        <v>2</v>
      </c>
      <c r="AB8" s="149">
        <v>0</v>
      </c>
      <c r="AC8" s="149">
        <v>5</v>
      </c>
      <c r="AD8" s="151"/>
      <c r="AE8" s="151"/>
      <c r="AF8" s="121">
        <v>15</v>
      </c>
      <c r="AG8" s="121">
        <v>26</v>
      </c>
      <c r="AH8" s="152">
        <v>0.20833333333333334</v>
      </c>
      <c r="AI8" s="153">
        <v>0</v>
      </c>
      <c r="AJ8" s="153">
        <v>0.4222222222222222</v>
      </c>
      <c r="AK8" s="153">
        <v>0.6055555555555555</v>
      </c>
      <c r="AL8" s="154">
        <v>0.1833333</v>
      </c>
      <c r="AM8" s="155">
        <v>0</v>
      </c>
      <c r="AN8" s="155">
        <v>0</v>
      </c>
      <c r="AO8" s="155">
        <v>0</v>
      </c>
      <c r="AP8" s="156">
        <v>0</v>
      </c>
      <c r="AQ8" s="44">
        <v>0</v>
      </c>
      <c r="AR8" s="151">
        <v>26</v>
      </c>
      <c r="AS8" s="157">
        <v>7</v>
      </c>
      <c r="AT8" s="158">
        <v>4</v>
      </c>
      <c r="AU8" s="159">
        <v>1</v>
      </c>
      <c r="AV8" s="158">
        <v>0</v>
      </c>
      <c r="AW8" s="159">
        <v>4</v>
      </c>
      <c r="AX8" s="98"/>
      <c r="AY8" s="147">
        <v>700400100000</v>
      </c>
      <c r="AZ8" s="45"/>
      <c r="BA8" s="45"/>
    </row>
    <row r="9" spans="1:53" s="19" customFormat="1" ht="15" customHeight="1">
      <c r="A9" s="97">
        <v>3</v>
      </c>
      <c r="B9" s="12"/>
      <c r="C9" s="97">
        <v>3</v>
      </c>
      <c r="D9" s="150">
        <v>165</v>
      </c>
      <c r="E9" s="150" t="s">
        <v>473</v>
      </c>
      <c r="F9" s="150" t="s">
        <v>474</v>
      </c>
      <c r="G9" s="150" t="s">
        <v>451</v>
      </c>
      <c r="H9" s="150">
        <v>1996</v>
      </c>
      <c r="I9" s="150" t="s">
        <v>475</v>
      </c>
      <c r="J9" s="150" t="s">
        <v>193</v>
      </c>
      <c r="K9" s="149">
        <v>0</v>
      </c>
      <c r="L9" s="149">
        <v>2</v>
      </c>
      <c r="M9" s="149">
        <v>2</v>
      </c>
      <c r="N9" s="149">
        <v>0</v>
      </c>
      <c r="O9" s="149">
        <v>0</v>
      </c>
      <c r="P9" s="149">
        <v>3</v>
      </c>
      <c r="Q9" s="149">
        <v>1</v>
      </c>
      <c r="R9" s="149">
        <v>5</v>
      </c>
      <c r="S9" s="151"/>
      <c r="T9" s="151"/>
      <c r="U9" s="121">
        <v>13</v>
      </c>
      <c r="V9" s="149">
        <v>0</v>
      </c>
      <c r="W9" s="149">
        <v>2</v>
      </c>
      <c r="X9" s="149">
        <v>2</v>
      </c>
      <c r="Y9" s="149">
        <v>1</v>
      </c>
      <c r="Z9" s="149">
        <v>1</v>
      </c>
      <c r="AA9" s="149">
        <v>1</v>
      </c>
      <c r="AB9" s="149">
        <v>1</v>
      </c>
      <c r="AC9" s="149">
        <v>5</v>
      </c>
      <c r="AD9" s="151"/>
      <c r="AE9" s="151"/>
      <c r="AF9" s="121">
        <v>13</v>
      </c>
      <c r="AG9" s="121">
        <v>26</v>
      </c>
      <c r="AH9" s="152">
        <v>0.20833333333333334</v>
      </c>
      <c r="AI9" s="153">
        <v>0</v>
      </c>
      <c r="AJ9" s="153">
        <v>0.4277777777777778</v>
      </c>
      <c r="AK9" s="153">
        <v>0.6270833333333333</v>
      </c>
      <c r="AL9" s="154">
        <v>0.1993056</v>
      </c>
      <c r="AM9" s="155">
        <v>0</v>
      </c>
      <c r="AN9" s="155">
        <v>0</v>
      </c>
      <c r="AO9" s="155">
        <v>0</v>
      </c>
      <c r="AP9" s="156">
        <v>0</v>
      </c>
      <c r="AQ9" s="44">
        <v>0</v>
      </c>
      <c r="AR9" s="151">
        <v>26</v>
      </c>
      <c r="AS9" s="157">
        <v>4</v>
      </c>
      <c r="AT9" s="158">
        <v>5</v>
      </c>
      <c r="AU9" s="159">
        <v>4</v>
      </c>
      <c r="AV9" s="158">
        <v>1</v>
      </c>
      <c r="AW9" s="159">
        <v>2</v>
      </c>
      <c r="AX9" s="98"/>
      <c r="AY9" s="147">
        <v>400500400100</v>
      </c>
      <c r="AZ9" s="45"/>
      <c r="BA9" s="45"/>
    </row>
    <row r="10" spans="1:53" s="19" customFormat="1" ht="15" customHeight="1">
      <c r="A10" s="97">
        <v>4</v>
      </c>
      <c r="B10" s="12"/>
      <c r="C10" s="97">
        <v>4</v>
      </c>
      <c r="D10" s="150">
        <v>169</v>
      </c>
      <c r="E10" s="150" t="s">
        <v>618</v>
      </c>
      <c r="F10" s="150" t="s">
        <v>619</v>
      </c>
      <c r="G10" s="150" t="s">
        <v>602</v>
      </c>
      <c r="H10" s="150">
        <v>1995</v>
      </c>
      <c r="I10" s="150" t="s">
        <v>620</v>
      </c>
      <c r="J10" s="150" t="s">
        <v>193</v>
      </c>
      <c r="K10" s="149">
        <v>1</v>
      </c>
      <c r="L10" s="149">
        <v>5</v>
      </c>
      <c r="M10" s="149">
        <v>2</v>
      </c>
      <c r="N10" s="149">
        <v>1</v>
      </c>
      <c r="O10" s="149">
        <v>1</v>
      </c>
      <c r="P10" s="149">
        <v>5</v>
      </c>
      <c r="Q10" s="149">
        <v>5</v>
      </c>
      <c r="R10" s="149">
        <v>5</v>
      </c>
      <c r="S10" s="151"/>
      <c r="T10" s="151"/>
      <c r="U10" s="121">
        <v>25</v>
      </c>
      <c r="V10" s="149">
        <v>1</v>
      </c>
      <c r="W10" s="149">
        <v>3</v>
      </c>
      <c r="X10" s="149">
        <v>5</v>
      </c>
      <c r="Y10" s="149">
        <v>1</v>
      </c>
      <c r="Z10" s="149">
        <v>2</v>
      </c>
      <c r="AA10" s="149">
        <v>3</v>
      </c>
      <c r="AB10" s="149">
        <v>2</v>
      </c>
      <c r="AC10" s="149">
        <v>5</v>
      </c>
      <c r="AD10" s="151"/>
      <c r="AE10" s="151"/>
      <c r="AF10" s="121">
        <v>22</v>
      </c>
      <c r="AG10" s="121">
        <v>47</v>
      </c>
      <c r="AH10" s="152">
        <v>0.20833333333333334</v>
      </c>
      <c r="AI10" s="153">
        <v>0</v>
      </c>
      <c r="AJ10" s="153">
        <v>0.4291666666666667</v>
      </c>
      <c r="AK10" s="153">
        <v>0.6263888888888889</v>
      </c>
      <c r="AL10" s="154">
        <v>0.1972222</v>
      </c>
      <c r="AM10" s="155">
        <v>0</v>
      </c>
      <c r="AN10" s="155">
        <v>0</v>
      </c>
      <c r="AO10" s="155">
        <v>0</v>
      </c>
      <c r="AP10" s="156">
        <v>0</v>
      </c>
      <c r="AQ10" s="44">
        <v>0</v>
      </c>
      <c r="AR10" s="151">
        <v>47</v>
      </c>
      <c r="AS10" s="157">
        <v>0</v>
      </c>
      <c r="AT10" s="158">
        <v>5</v>
      </c>
      <c r="AU10" s="159">
        <v>3</v>
      </c>
      <c r="AV10" s="158">
        <v>2</v>
      </c>
      <c r="AW10" s="159">
        <v>6</v>
      </c>
      <c r="AX10" s="98"/>
      <c r="AY10" s="147">
        <v>500300200</v>
      </c>
      <c r="AZ10" s="45"/>
      <c r="BA10" s="45"/>
    </row>
    <row r="11" spans="1:53" s="19" customFormat="1" ht="15" customHeight="1">
      <c r="A11" s="97">
        <v>5</v>
      </c>
      <c r="B11" s="12"/>
      <c r="C11" s="97">
        <v>5</v>
      </c>
      <c r="D11" s="150">
        <v>172</v>
      </c>
      <c r="E11" s="150" t="s">
        <v>614</v>
      </c>
      <c r="F11" s="150" t="s">
        <v>615</v>
      </c>
      <c r="G11" s="150" t="s">
        <v>602</v>
      </c>
      <c r="H11" s="150">
        <v>1996</v>
      </c>
      <c r="I11" s="150" t="s">
        <v>616</v>
      </c>
      <c r="J11" s="150"/>
      <c r="K11" s="149">
        <v>0</v>
      </c>
      <c r="L11" s="149">
        <v>3</v>
      </c>
      <c r="M11" s="149">
        <v>1</v>
      </c>
      <c r="N11" s="149">
        <v>1</v>
      </c>
      <c r="O11" s="149">
        <v>1</v>
      </c>
      <c r="P11" s="149">
        <v>5</v>
      </c>
      <c r="Q11" s="149">
        <v>5</v>
      </c>
      <c r="R11" s="149">
        <v>5</v>
      </c>
      <c r="S11" s="151"/>
      <c r="T11" s="151"/>
      <c r="U11" s="121">
        <v>21</v>
      </c>
      <c r="V11" s="149">
        <v>1</v>
      </c>
      <c r="W11" s="149">
        <v>5</v>
      </c>
      <c r="X11" s="149">
        <v>5</v>
      </c>
      <c r="Y11" s="149">
        <v>5</v>
      </c>
      <c r="Z11" s="149">
        <v>0</v>
      </c>
      <c r="AA11" s="149">
        <v>5</v>
      </c>
      <c r="AB11" s="149">
        <v>1</v>
      </c>
      <c r="AC11" s="149">
        <v>5</v>
      </c>
      <c r="AD11" s="151"/>
      <c r="AE11" s="151"/>
      <c r="AF11" s="121">
        <v>27</v>
      </c>
      <c r="AG11" s="121">
        <v>48</v>
      </c>
      <c r="AH11" s="152">
        <v>0.20833333333333334</v>
      </c>
      <c r="AI11" s="153">
        <v>0</v>
      </c>
      <c r="AJ11" s="153">
        <v>0.4236111111111111</v>
      </c>
      <c r="AK11" s="153">
        <v>0.6194444444444445</v>
      </c>
      <c r="AL11" s="154">
        <v>0.1958333</v>
      </c>
      <c r="AM11" s="155">
        <v>0</v>
      </c>
      <c r="AN11" s="155">
        <v>0</v>
      </c>
      <c r="AO11" s="155">
        <v>0</v>
      </c>
      <c r="AP11" s="156">
        <v>0</v>
      </c>
      <c r="AQ11" s="44">
        <v>0</v>
      </c>
      <c r="AR11" s="151">
        <v>48</v>
      </c>
      <c r="AS11" s="157">
        <v>2</v>
      </c>
      <c r="AT11" s="158">
        <v>5</v>
      </c>
      <c r="AU11" s="159">
        <v>0</v>
      </c>
      <c r="AV11" s="158">
        <v>1</v>
      </c>
      <c r="AW11" s="159">
        <v>8</v>
      </c>
      <c r="AX11" s="98"/>
      <c r="AY11" s="147">
        <v>200500000100</v>
      </c>
      <c r="AZ11" s="45"/>
      <c r="BA11" s="45"/>
    </row>
    <row r="12" spans="1:53" s="19" customFormat="1" ht="15" customHeight="1">
      <c r="A12" s="97">
        <v>6</v>
      </c>
      <c r="B12" s="12"/>
      <c r="C12" s="97">
        <v>6</v>
      </c>
      <c r="D12" s="150">
        <v>170</v>
      </c>
      <c r="E12" s="150" t="s">
        <v>285</v>
      </c>
      <c r="F12" s="150" t="s">
        <v>251</v>
      </c>
      <c r="G12" s="150" t="s">
        <v>228</v>
      </c>
      <c r="H12" s="150">
        <v>1995</v>
      </c>
      <c r="I12" s="150" t="s">
        <v>286</v>
      </c>
      <c r="J12" s="150"/>
      <c r="K12" s="149">
        <v>0</v>
      </c>
      <c r="L12" s="149">
        <v>5</v>
      </c>
      <c r="M12" s="149">
        <v>2</v>
      </c>
      <c r="N12" s="149">
        <v>2</v>
      </c>
      <c r="O12" s="149">
        <v>1</v>
      </c>
      <c r="P12" s="149">
        <v>5</v>
      </c>
      <c r="Q12" s="149">
        <v>2</v>
      </c>
      <c r="R12" s="149">
        <v>5</v>
      </c>
      <c r="S12" s="151"/>
      <c r="T12" s="151"/>
      <c r="U12" s="121">
        <v>22</v>
      </c>
      <c r="V12" s="149">
        <v>0</v>
      </c>
      <c r="W12" s="149">
        <v>3</v>
      </c>
      <c r="X12" s="149">
        <v>2</v>
      </c>
      <c r="Y12" s="149">
        <v>5</v>
      </c>
      <c r="Z12" s="149">
        <v>3</v>
      </c>
      <c r="AA12" s="149">
        <v>5</v>
      </c>
      <c r="AB12" s="149">
        <v>3</v>
      </c>
      <c r="AC12" s="149">
        <v>5</v>
      </c>
      <c r="AD12" s="151"/>
      <c r="AE12" s="151"/>
      <c r="AF12" s="121">
        <v>26</v>
      </c>
      <c r="AG12" s="121">
        <v>48</v>
      </c>
      <c r="AH12" s="152">
        <v>0.20833333333333334</v>
      </c>
      <c r="AI12" s="153">
        <v>0</v>
      </c>
      <c r="AJ12" s="153">
        <v>0.41944444444444445</v>
      </c>
      <c r="AK12" s="153">
        <v>0.6069444444444444</v>
      </c>
      <c r="AL12" s="154">
        <v>0.1875</v>
      </c>
      <c r="AM12" s="155">
        <v>0</v>
      </c>
      <c r="AN12" s="155">
        <v>0</v>
      </c>
      <c r="AO12" s="155">
        <v>0</v>
      </c>
      <c r="AP12" s="156">
        <v>0</v>
      </c>
      <c r="AQ12" s="44">
        <v>0</v>
      </c>
      <c r="AR12" s="151">
        <v>48</v>
      </c>
      <c r="AS12" s="157">
        <v>2</v>
      </c>
      <c r="AT12" s="158">
        <v>1</v>
      </c>
      <c r="AU12" s="159">
        <v>4</v>
      </c>
      <c r="AV12" s="158">
        <v>3</v>
      </c>
      <c r="AW12" s="159">
        <v>6</v>
      </c>
      <c r="AX12" s="98"/>
      <c r="AY12" s="147">
        <v>200100400300</v>
      </c>
      <c r="AZ12" s="45"/>
      <c r="BA12" s="45"/>
    </row>
    <row r="13" spans="1:53" s="19" customFormat="1" ht="15" customHeight="1">
      <c r="A13" s="97">
        <v>7</v>
      </c>
      <c r="B13" s="12"/>
      <c r="C13" s="97">
        <v>7</v>
      </c>
      <c r="D13" s="150">
        <v>168</v>
      </c>
      <c r="E13" s="150" t="s">
        <v>476</v>
      </c>
      <c r="F13" s="150" t="s">
        <v>260</v>
      </c>
      <c r="G13" s="150" t="s">
        <v>451</v>
      </c>
      <c r="H13" s="150">
        <v>1995</v>
      </c>
      <c r="I13" s="150" t="s">
        <v>477</v>
      </c>
      <c r="J13" s="150" t="s">
        <v>193</v>
      </c>
      <c r="K13" s="149">
        <v>2</v>
      </c>
      <c r="L13" s="149">
        <v>5</v>
      </c>
      <c r="M13" s="149">
        <v>2</v>
      </c>
      <c r="N13" s="149">
        <v>5</v>
      </c>
      <c r="O13" s="149">
        <v>2</v>
      </c>
      <c r="P13" s="149">
        <v>3</v>
      </c>
      <c r="Q13" s="149">
        <v>2</v>
      </c>
      <c r="R13" s="149">
        <v>5</v>
      </c>
      <c r="S13" s="151"/>
      <c r="T13" s="151"/>
      <c r="U13" s="121">
        <v>26</v>
      </c>
      <c r="V13" s="149">
        <v>0</v>
      </c>
      <c r="W13" s="149">
        <v>2</v>
      </c>
      <c r="X13" s="149">
        <v>5</v>
      </c>
      <c r="Y13" s="149">
        <v>1</v>
      </c>
      <c r="Z13" s="149">
        <v>3</v>
      </c>
      <c r="AA13" s="149">
        <v>5</v>
      </c>
      <c r="AB13" s="149">
        <v>1</v>
      </c>
      <c r="AC13" s="149">
        <v>5</v>
      </c>
      <c r="AD13" s="151"/>
      <c r="AE13" s="151"/>
      <c r="AF13" s="121">
        <v>22</v>
      </c>
      <c r="AG13" s="121">
        <v>48</v>
      </c>
      <c r="AH13" s="152">
        <v>0.20833333333333334</v>
      </c>
      <c r="AI13" s="153">
        <v>0</v>
      </c>
      <c r="AJ13" s="153">
        <v>0.42083333333333334</v>
      </c>
      <c r="AK13" s="153">
        <v>0.6222222222222222</v>
      </c>
      <c r="AL13" s="154">
        <v>0.2013889</v>
      </c>
      <c r="AM13" s="155">
        <v>0</v>
      </c>
      <c r="AN13" s="155">
        <v>0</v>
      </c>
      <c r="AO13" s="155">
        <v>0</v>
      </c>
      <c r="AP13" s="156">
        <v>0</v>
      </c>
      <c r="AQ13" s="44">
        <v>0</v>
      </c>
      <c r="AR13" s="151">
        <v>48</v>
      </c>
      <c r="AS13" s="157">
        <v>1</v>
      </c>
      <c r="AT13" s="158">
        <v>2</v>
      </c>
      <c r="AU13" s="159">
        <v>5</v>
      </c>
      <c r="AV13" s="158">
        <v>2</v>
      </c>
      <c r="AW13" s="159">
        <v>6</v>
      </c>
      <c r="AX13" s="98"/>
      <c r="AY13" s="147">
        <v>100200500200</v>
      </c>
      <c r="AZ13" s="45"/>
      <c r="BA13" s="45"/>
    </row>
    <row r="14" spans="1:53" s="19" customFormat="1" ht="15" customHeight="1">
      <c r="A14" s="97">
        <v>8</v>
      </c>
      <c r="B14" s="12"/>
      <c r="C14" s="97">
        <v>8</v>
      </c>
      <c r="D14" s="150">
        <v>161</v>
      </c>
      <c r="E14" s="150" t="s">
        <v>667</v>
      </c>
      <c r="F14" s="150" t="s">
        <v>408</v>
      </c>
      <c r="G14" s="150" t="s">
        <v>395</v>
      </c>
      <c r="H14" s="150">
        <v>1995</v>
      </c>
      <c r="I14" s="150" t="s">
        <v>409</v>
      </c>
      <c r="J14" s="150" t="s">
        <v>193</v>
      </c>
      <c r="K14" s="149">
        <v>1</v>
      </c>
      <c r="L14" s="149">
        <v>5</v>
      </c>
      <c r="M14" s="149">
        <v>1</v>
      </c>
      <c r="N14" s="149">
        <v>5</v>
      </c>
      <c r="O14" s="149">
        <v>5</v>
      </c>
      <c r="P14" s="149">
        <v>5</v>
      </c>
      <c r="Q14" s="149">
        <v>5</v>
      </c>
      <c r="R14" s="149">
        <v>5</v>
      </c>
      <c r="S14" s="151"/>
      <c r="T14" s="151"/>
      <c r="U14" s="121">
        <v>32</v>
      </c>
      <c r="V14" s="149">
        <v>0</v>
      </c>
      <c r="W14" s="149">
        <v>3</v>
      </c>
      <c r="X14" s="149">
        <v>1</v>
      </c>
      <c r="Y14" s="149">
        <v>2</v>
      </c>
      <c r="Z14" s="149">
        <v>2</v>
      </c>
      <c r="AA14" s="149">
        <v>5</v>
      </c>
      <c r="AB14" s="149">
        <v>2</v>
      </c>
      <c r="AC14" s="149">
        <v>5</v>
      </c>
      <c r="AD14" s="151"/>
      <c r="AE14" s="151"/>
      <c r="AF14" s="121">
        <v>20</v>
      </c>
      <c r="AG14" s="121">
        <v>52</v>
      </c>
      <c r="AH14" s="152">
        <v>0.20833333333333334</v>
      </c>
      <c r="AI14" s="153">
        <v>0</v>
      </c>
      <c r="AJ14" s="153">
        <v>0.41805555555555557</v>
      </c>
      <c r="AK14" s="153">
        <v>0.6180555555555556</v>
      </c>
      <c r="AL14" s="154">
        <v>0.2</v>
      </c>
      <c r="AM14" s="155">
        <v>0</v>
      </c>
      <c r="AN14" s="155">
        <v>0</v>
      </c>
      <c r="AO14" s="155">
        <v>0</v>
      </c>
      <c r="AP14" s="156">
        <v>0</v>
      </c>
      <c r="AQ14" s="44">
        <v>0</v>
      </c>
      <c r="AR14" s="151">
        <v>52</v>
      </c>
      <c r="AS14" s="157">
        <v>1</v>
      </c>
      <c r="AT14" s="158">
        <v>3</v>
      </c>
      <c r="AU14" s="159">
        <v>3</v>
      </c>
      <c r="AV14" s="158">
        <v>1</v>
      </c>
      <c r="AW14" s="159">
        <v>8</v>
      </c>
      <c r="AX14" s="98"/>
      <c r="AY14" s="147">
        <v>100300300100</v>
      </c>
      <c r="AZ14" s="45"/>
      <c r="BA14" s="45"/>
    </row>
    <row r="15" spans="1:53" s="19" customFormat="1" ht="15" customHeight="1">
      <c r="A15" s="97">
        <v>9</v>
      </c>
      <c r="B15" s="12"/>
      <c r="C15" s="97">
        <v>9</v>
      </c>
      <c r="D15" s="150">
        <v>162</v>
      </c>
      <c r="E15" s="150" t="s">
        <v>608</v>
      </c>
      <c r="F15" s="150" t="s">
        <v>601</v>
      </c>
      <c r="G15" s="150" t="s">
        <v>602</v>
      </c>
      <c r="H15" s="150">
        <v>1995</v>
      </c>
      <c r="I15" s="150" t="s">
        <v>617</v>
      </c>
      <c r="J15" s="150"/>
      <c r="K15" s="149">
        <v>0</v>
      </c>
      <c r="L15" s="149">
        <v>5</v>
      </c>
      <c r="M15" s="149">
        <v>5</v>
      </c>
      <c r="N15" s="149">
        <v>2</v>
      </c>
      <c r="O15" s="149">
        <v>5</v>
      </c>
      <c r="P15" s="149">
        <v>5</v>
      </c>
      <c r="Q15" s="149">
        <v>2</v>
      </c>
      <c r="R15" s="149">
        <v>5</v>
      </c>
      <c r="S15" s="151"/>
      <c r="T15" s="151"/>
      <c r="U15" s="121">
        <v>29</v>
      </c>
      <c r="V15" s="149">
        <v>2</v>
      </c>
      <c r="W15" s="149">
        <v>5</v>
      </c>
      <c r="X15" s="149">
        <v>3</v>
      </c>
      <c r="Y15" s="149">
        <v>5</v>
      </c>
      <c r="Z15" s="149">
        <v>3</v>
      </c>
      <c r="AA15" s="149">
        <v>5</v>
      </c>
      <c r="AB15" s="149">
        <v>2</v>
      </c>
      <c r="AC15" s="149">
        <v>5</v>
      </c>
      <c r="AD15" s="151"/>
      <c r="AE15" s="151"/>
      <c r="AF15" s="121">
        <v>30</v>
      </c>
      <c r="AG15" s="121">
        <v>59</v>
      </c>
      <c r="AH15" s="152">
        <v>0.20833333333333334</v>
      </c>
      <c r="AI15" s="153">
        <v>0</v>
      </c>
      <c r="AJ15" s="153">
        <v>0.43472222222222223</v>
      </c>
      <c r="AK15" s="153">
        <v>0.6166666666666667</v>
      </c>
      <c r="AL15" s="154">
        <v>0.1819444</v>
      </c>
      <c r="AM15" s="155">
        <v>0</v>
      </c>
      <c r="AN15" s="155">
        <v>0</v>
      </c>
      <c r="AO15" s="155">
        <v>0</v>
      </c>
      <c r="AP15" s="156">
        <v>0</v>
      </c>
      <c r="AQ15" s="44">
        <v>0</v>
      </c>
      <c r="AR15" s="151">
        <v>59</v>
      </c>
      <c r="AS15" s="157">
        <v>1</v>
      </c>
      <c r="AT15" s="158">
        <v>0</v>
      </c>
      <c r="AU15" s="159">
        <v>4</v>
      </c>
      <c r="AV15" s="158">
        <v>2</v>
      </c>
      <c r="AW15" s="159">
        <v>9</v>
      </c>
      <c r="AX15" s="98"/>
      <c r="AY15" s="147">
        <v>100000400200</v>
      </c>
      <c r="AZ15" s="45"/>
      <c r="BA15" s="45"/>
    </row>
    <row r="16" spans="1:53" s="19" customFormat="1" ht="15" customHeight="1">
      <c r="A16" s="97">
        <v>10</v>
      </c>
      <c r="B16" s="12"/>
      <c r="C16" s="97">
        <v>10</v>
      </c>
      <c r="D16" s="150">
        <v>166</v>
      </c>
      <c r="E16" s="150" t="s">
        <v>287</v>
      </c>
      <c r="F16" s="150" t="s">
        <v>288</v>
      </c>
      <c r="G16" s="150" t="s">
        <v>228</v>
      </c>
      <c r="H16" s="150">
        <v>1996</v>
      </c>
      <c r="I16" s="150" t="s">
        <v>289</v>
      </c>
      <c r="J16" s="150" t="s">
        <v>193</v>
      </c>
      <c r="K16" s="149">
        <v>2</v>
      </c>
      <c r="L16" s="149">
        <v>5</v>
      </c>
      <c r="M16" s="149">
        <v>5</v>
      </c>
      <c r="N16" s="149">
        <v>2</v>
      </c>
      <c r="O16" s="149">
        <v>3</v>
      </c>
      <c r="P16" s="149">
        <v>5</v>
      </c>
      <c r="Q16" s="149">
        <v>3</v>
      </c>
      <c r="R16" s="149">
        <v>5</v>
      </c>
      <c r="S16" s="151"/>
      <c r="T16" s="151"/>
      <c r="U16" s="121">
        <v>30</v>
      </c>
      <c r="V16" s="149">
        <v>1</v>
      </c>
      <c r="W16" s="149">
        <v>5</v>
      </c>
      <c r="X16" s="149">
        <v>5</v>
      </c>
      <c r="Y16" s="149">
        <v>2</v>
      </c>
      <c r="Z16" s="149">
        <v>5</v>
      </c>
      <c r="AA16" s="149">
        <v>5</v>
      </c>
      <c r="AB16" s="149">
        <v>5</v>
      </c>
      <c r="AC16" s="149">
        <v>5</v>
      </c>
      <c r="AD16" s="151"/>
      <c r="AE16" s="151"/>
      <c r="AF16" s="121">
        <v>33</v>
      </c>
      <c r="AG16" s="121">
        <v>63</v>
      </c>
      <c r="AH16" s="152">
        <v>0.20833333333333334</v>
      </c>
      <c r="AI16" s="153">
        <v>0</v>
      </c>
      <c r="AJ16" s="153">
        <v>0.43194444444444446</v>
      </c>
      <c r="AK16" s="153">
        <v>0.6236111111111111</v>
      </c>
      <c r="AL16" s="154">
        <v>0.1916667</v>
      </c>
      <c r="AM16" s="155">
        <v>0</v>
      </c>
      <c r="AN16" s="155">
        <v>0</v>
      </c>
      <c r="AO16" s="155">
        <v>0</v>
      </c>
      <c r="AP16" s="156">
        <v>0</v>
      </c>
      <c r="AQ16" s="44">
        <v>0</v>
      </c>
      <c r="AR16" s="151">
        <v>63</v>
      </c>
      <c r="AS16" s="157">
        <v>0</v>
      </c>
      <c r="AT16" s="158">
        <v>1</v>
      </c>
      <c r="AU16" s="159">
        <v>3</v>
      </c>
      <c r="AV16" s="158">
        <v>2</v>
      </c>
      <c r="AW16" s="159">
        <v>10</v>
      </c>
      <c r="AX16" s="98"/>
      <c r="AY16" s="147">
        <v>100300200</v>
      </c>
      <c r="AZ16" s="45"/>
      <c r="BA16" s="45"/>
    </row>
    <row r="17" spans="1:53" s="19" customFormat="1" ht="15" customHeight="1">
      <c r="A17" s="97">
        <v>11</v>
      </c>
      <c r="B17" s="12"/>
      <c r="C17" s="97">
        <v>11</v>
      </c>
      <c r="D17" s="150">
        <v>173</v>
      </c>
      <c r="E17" s="150" t="s">
        <v>478</v>
      </c>
      <c r="F17" s="150" t="s">
        <v>479</v>
      </c>
      <c r="G17" s="150" t="s">
        <v>451</v>
      </c>
      <c r="H17" s="150">
        <v>1996</v>
      </c>
      <c r="I17" s="150" t="s">
        <v>480</v>
      </c>
      <c r="J17" s="150" t="s">
        <v>193</v>
      </c>
      <c r="K17" s="149">
        <v>3</v>
      </c>
      <c r="L17" s="149">
        <v>5</v>
      </c>
      <c r="M17" s="149">
        <v>5</v>
      </c>
      <c r="N17" s="149">
        <v>5</v>
      </c>
      <c r="O17" s="149">
        <v>5</v>
      </c>
      <c r="P17" s="149">
        <v>5</v>
      </c>
      <c r="Q17" s="149">
        <v>5</v>
      </c>
      <c r="R17" s="149">
        <v>5</v>
      </c>
      <c r="S17" s="151"/>
      <c r="T17" s="151"/>
      <c r="U17" s="121">
        <v>38</v>
      </c>
      <c r="V17" s="149">
        <v>0</v>
      </c>
      <c r="W17" s="149">
        <v>5</v>
      </c>
      <c r="X17" s="149">
        <v>5</v>
      </c>
      <c r="Y17" s="149">
        <v>5</v>
      </c>
      <c r="Z17" s="149">
        <v>5</v>
      </c>
      <c r="AA17" s="149">
        <v>5</v>
      </c>
      <c r="AB17" s="149">
        <v>5</v>
      </c>
      <c r="AC17" s="149">
        <v>5</v>
      </c>
      <c r="AD17" s="151"/>
      <c r="AE17" s="151"/>
      <c r="AF17" s="121">
        <v>35</v>
      </c>
      <c r="AG17" s="121">
        <v>73</v>
      </c>
      <c r="AH17" s="152">
        <v>0.20833333333333334</v>
      </c>
      <c r="AI17" s="153">
        <v>0</v>
      </c>
      <c r="AJ17" s="153">
        <v>0.4166666666666667</v>
      </c>
      <c r="AK17" s="153">
        <v>0.6201388888888889</v>
      </c>
      <c r="AL17" s="154">
        <v>0.2034722</v>
      </c>
      <c r="AM17" s="155">
        <v>0</v>
      </c>
      <c r="AN17" s="155">
        <v>0</v>
      </c>
      <c r="AO17" s="155">
        <v>0</v>
      </c>
      <c r="AP17" s="156">
        <v>0</v>
      </c>
      <c r="AQ17" s="44">
        <v>0</v>
      </c>
      <c r="AR17" s="151">
        <v>73</v>
      </c>
      <c r="AS17" s="157">
        <v>1</v>
      </c>
      <c r="AT17" s="158">
        <v>0</v>
      </c>
      <c r="AU17" s="159">
        <v>0</v>
      </c>
      <c r="AV17" s="158">
        <v>1</v>
      </c>
      <c r="AW17" s="159">
        <v>14</v>
      </c>
      <c r="AX17" s="98"/>
      <c r="AY17" s="147">
        <v>100000000100</v>
      </c>
      <c r="AZ17" s="45"/>
      <c r="BA17" s="45"/>
    </row>
    <row r="18" spans="1:53" s="19" customFormat="1" ht="15" customHeight="1">
      <c r="A18" s="97">
        <v>12</v>
      </c>
      <c r="B18" s="12"/>
      <c r="C18" s="97">
        <v>12</v>
      </c>
      <c r="D18" s="150">
        <v>171</v>
      </c>
      <c r="E18" s="150" t="s">
        <v>214</v>
      </c>
      <c r="F18" s="150" t="s">
        <v>215</v>
      </c>
      <c r="G18" s="150" t="s">
        <v>187</v>
      </c>
      <c r="H18" s="150">
        <v>1995</v>
      </c>
      <c r="I18" s="150" t="s">
        <v>216</v>
      </c>
      <c r="J18" s="150" t="s">
        <v>193</v>
      </c>
      <c r="K18" s="149">
        <v>5</v>
      </c>
      <c r="L18" s="149">
        <v>5</v>
      </c>
      <c r="M18" s="149">
        <v>5</v>
      </c>
      <c r="N18" s="149">
        <v>5</v>
      </c>
      <c r="O18" s="149">
        <v>5</v>
      </c>
      <c r="P18" s="149">
        <v>5</v>
      </c>
      <c r="Q18" s="149">
        <v>5</v>
      </c>
      <c r="R18" s="149">
        <v>5</v>
      </c>
      <c r="S18" s="151"/>
      <c r="T18" s="151"/>
      <c r="U18" s="121">
        <v>40</v>
      </c>
      <c r="V18" s="149">
        <v>5</v>
      </c>
      <c r="W18" s="149">
        <v>5</v>
      </c>
      <c r="X18" s="149">
        <v>5</v>
      </c>
      <c r="Y18" s="149">
        <v>5</v>
      </c>
      <c r="Z18" s="149">
        <v>5</v>
      </c>
      <c r="AA18" s="149">
        <v>5</v>
      </c>
      <c r="AB18" s="149">
        <v>5</v>
      </c>
      <c r="AC18" s="149">
        <v>5</v>
      </c>
      <c r="AD18" s="151"/>
      <c r="AE18" s="151"/>
      <c r="AF18" s="121">
        <v>40</v>
      </c>
      <c r="AG18" s="121">
        <v>80</v>
      </c>
      <c r="AH18" s="152">
        <v>0.20833333333333334</v>
      </c>
      <c r="AI18" s="153">
        <v>0</v>
      </c>
      <c r="AJ18" s="153">
        <v>0.43333333333333335</v>
      </c>
      <c r="AK18" s="153">
        <v>0.6395833333333333</v>
      </c>
      <c r="AL18" s="154">
        <v>0.20625</v>
      </c>
      <c r="AM18" s="155">
        <v>0</v>
      </c>
      <c r="AN18" s="155">
        <v>0</v>
      </c>
      <c r="AO18" s="155">
        <v>0</v>
      </c>
      <c r="AP18" s="156">
        <v>0</v>
      </c>
      <c r="AQ18" s="44">
        <v>0</v>
      </c>
      <c r="AR18" s="151">
        <v>80</v>
      </c>
      <c r="AS18" s="157">
        <v>0</v>
      </c>
      <c r="AT18" s="158">
        <v>0</v>
      </c>
      <c r="AU18" s="159">
        <v>0</v>
      </c>
      <c r="AV18" s="158">
        <v>0</v>
      </c>
      <c r="AW18" s="159">
        <v>16</v>
      </c>
      <c r="AX18" s="98"/>
      <c r="AY18" s="147">
        <v>0</v>
      </c>
      <c r="AZ18" s="45"/>
      <c r="BA18" s="45"/>
    </row>
    <row r="19" spans="1:53" s="19" customFormat="1" ht="15" customHeight="1">
      <c r="A19" s="97">
        <v>13</v>
      </c>
      <c r="B19" s="12"/>
      <c r="C19" s="97">
        <v>13</v>
      </c>
      <c r="D19" s="150">
        <v>167</v>
      </c>
      <c r="E19" s="150" t="s">
        <v>211</v>
      </c>
      <c r="F19" s="150" t="s">
        <v>212</v>
      </c>
      <c r="G19" s="150" t="s">
        <v>187</v>
      </c>
      <c r="H19" s="150">
        <v>1996</v>
      </c>
      <c r="I19" s="150" t="s">
        <v>213</v>
      </c>
      <c r="J19" s="150" t="s">
        <v>193</v>
      </c>
      <c r="K19" s="149">
        <v>5</v>
      </c>
      <c r="L19" s="149">
        <v>5</v>
      </c>
      <c r="M19" s="149">
        <v>5</v>
      </c>
      <c r="N19" s="149">
        <v>5</v>
      </c>
      <c r="O19" s="149">
        <v>5</v>
      </c>
      <c r="P19" s="149">
        <v>5</v>
      </c>
      <c r="Q19" s="149">
        <v>5</v>
      </c>
      <c r="R19" s="149">
        <v>5</v>
      </c>
      <c r="S19" s="151"/>
      <c r="T19" s="151"/>
      <c r="U19" s="121">
        <v>40</v>
      </c>
      <c r="V19" s="149">
        <v>5</v>
      </c>
      <c r="W19" s="149">
        <v>5</v>
      </c>
      <c r="X19" s="149">
        <v>5</v>
      </c>
      <c r="Y19" s="149">
        <v>5</v>
      </c>
      <c r="Z19" s="149">
        <v>5</v>
      </c>
      <c r="AA19" s="149">
        <v>5</v>
      </c>
      <c r="AB19" s="149">
        <v>5</v>
      </c>
      <c r="AC19" s="149">
        <v>5</v>
      </c>
      <c r="AD19" s="151"/>
      <c r="AE19" s="151"/>
      <c r="AF19" s="121">
        <v>40</v>
      </c>
      <c r="AG19" s="121">
        <v>80</v>
      </c>
      <c r="AH19" s="152">
        <v>0.20833333333333334</v>
      </c>
      <c r="AI19" s="153">
        <v>0</v>
      </c>
      <c r="AJ19" s="153">
        <v>0.4305555555555556</v>
      </c>
      <c r="AK19" s="153">
        <v>0.6395833333333333</v>
      </c>
      <c r="AL19" s="154">
        <v>0.2090278</v>
      </c>
      <c r="AM19" s="155">
        <v>0</v>
      </c>
      <c r="AN19" s="155">
        <v>1</v>
      </c>
      <c r="AO19" s="155">
        <v>0</v>
      </c>
      <c r="AP19" s="156">
        <v>1</v>
      </c>
      <c r="AQ19" s="44">
        <v>0</v>
      </c>
      <c r="AR19" s="151">
        <v>81</v>
      </c>
      <c r="AS19" s="157">
        <v>0</v>
      </c>
      <c r="AT19" s="158">
        <v>0</v>
      </c>
      <c r="AU19" s="159">
        <v>0</v>
      </c>
      <c r="AV19" s="158">
        <v>0</v>
      </c>
      <c r="AW19" s="159">
        <v>16</v>
      </c>
      <c r="AX19" s="98"/>
      <c r="AY19" s="147">
        <v>0</v>
      </c>
      <c r="AZ19" s="45"/>
      <c r="BA19" s="45"/>
    </row>
    <row r="20" spans="34:38" ht="15" customHeight="1">
      <c r="AH20" s="127"/>
      <c r="AI20" s="126"/>
      <c r="AJ20" s="128"/>
      <c r="AK20" s="126"/>
      <c r="AL20" s="136"/>
    </row>
    <row r="21" spans="34:38" ht="15" customHeight="1">
      <c r="AH21" s="127"/>
      <c r="AI21" s="126"/>
      <c r="AJ21" s="128"/>
      <c r="AK21" s="126"/>
      <c r="AL21" s="136"/>
    </row>
    <row r="22" spans="34:38" ht="15" customHeight="1">
      <c r="AH22" s="127"/>
      <c r="AI22" s="126"/>
      <c r="AJ22" s="128"/>
      <c r="AK22" s="126"/>
      <c r="AL22" s="136"/>
    </row>
    <row r="23" spans="34:38" ht="15" customHeight="1">
      <c r="AH23" s="127"/>
      <c r="AI23" s="126"/>
      <c r="AJ23" s="128"/>
      <c r="AK23" s="126"/>
      <c r="AL23" s="136"/>
    </row>
    <row r="24" spans="34:38" ht="15" customHeight="1">
      <c r="AH24" s="127"/>
      <c r="AI24" s="126"/>
      <c r="AJ24" s="128"/>
      <c r="AK24" s="126"/>
      <c r="AL24" s="136"/>
    </row>
    <row r="25" spans="34:38" ht="15" customHeight="1">
      <c r="AH25" s="127"/>
      <c r="AI25" s="126"/>
      <c r="AJ25" s="128"/>
      <c r="AK25" s="126"/>
      <c r="AL25" s="136"/>
    </row>
    <row r="26" spans="34:38" ht="15" customHeight="1">
      <c r="AH26" s="127"/>
      <c r="AI26" s="126"/>
      <c r="AJ26" s="128"/>
      <c r="AK26" s="126"/>
      <c r="AL26" s="136"/>
    </row>
    <row r="27" spans="34:38" ht="15" customHeight="1">
      <c r="AH27" s="127"/>
      <c r="AI27" s="126"/>
      <c r="AJ27" s="128"/>
      <c r="AK27" s="126"/>
      <c r="AL27" s="136"/>
    </row>
    <row r="28" spans="34:38" ht="15" customHeight="1">
      <c r="AH28" s="127"/>
      <c r="AI28" s="126"/>
      <c r="AJ28" s="128"/>
      <c r="AK28" s="126"/>
      <c r="AL28" s="136"/>
    </row>
    <row r="29" spans="34:38" ht="15" customHeight="1">
      <c r="AH29" s="127"/>
      <c r="AI29" s="126"/>
      <c r="AJ29" s="128"/>
      <c r="AK29" s="126"/>
      <c r="AL29" s="136"/>
    </row>
    <row r="30" spans="34:38" ht="15" customHeight="1">
      <c r="AH30" s="127"/>
      <c r="AI30" s="126"/>
      <c r="AJ30" s="128"/>
      <c r="AK30" s="126"/>
      <c r="AL30" s="136"/>
    </row>
    <row r="31" spans="34:38" ht="15" customHeight="1">
      <c r="AH31" s="127"/>
      <c r="AI31" s="126"/>
      <c r="AJ31" s="128"/>
      <c r="AK31" s="126"/>
      <c r="AL31" s="136"/>
    </row>
    <row r="32" spans="34:38" ht="15" customHeight="1">
      <c r="AH32" s="127"/>
      <c r="AI32" s="126"/>
      <c r="AJ32" s="128"/>
      <c r="AK32" s="126"/>
      <c r="AL32" s="136"/>
    </row>
    <row r="33" spans="34:38" ht="15" customHeight="1">
      <c r="AH33" s="127"/>
      <c r="AI33" s="126"/>
      <c r="AJ33" s="128"/>
      <c r="AK33" s="126"/>
      <c r="AL33" s="136"/>
    </row>
    <row r="34" spans="34:38" ht="15" customHeight="1">
      <c r="AH34" s="127"/>
      <c r="AI34" s="126"/>
      <c r="AJ34" s="128"/>
      <c r="AK34" s="126"/>
      <c r="AL34" s="136"/>
    </row>
    <row r="35" spans="34:38" ht="15" customHeight="1">
      <c r="AH35" s="127"/>
      <c r="AI35" s="126"/>
      <c r="AJ35" s="128"/>
      <c r="AK35" s="126"/>
      <c r="AL35" s="136"/>
    </row>
    <row r="36" spans="34:38" ht="15" customHeight="1">
      <c r="AH36" s="127"/>
      <c r="AI36" s="126"/>
      <c r="AJ36" s="128"/>
      <c r="AK36" s="126"/>
      <c r="AL36" s="136"/>
    </row>
    <row r="37" spans="34:38" ht="15" customHeight="1">
      <c r="AH37" s="127"/>
      <c r="AI37" s="126"/>
      <c r="AJ37" s="128"/>
      <c r="AK37" s="126"/>
      <c r="AL37" s="136"/>
    </row>
    <row r="38" spans="34:38" ht="15" customHeight="1">
      <c r="AH38" s="127"/>
      <c r="AI38" s="126"/>
      <c r="AJ38" s="128"/>
      <c r="AK38" s="126"/>
      <c r="AL38" s="136"/>
    </row>
    <row r="39" spans="34:38" ht="15" customHeight="1">
      <c r="AH39" s="127"/>
      <c r="AI39" s="126"/>
      <c r="AJ39" s="128"/>
      <c r="AK39" s="126"/>
      <c r="AL39" s="136"/>
    </row>
    <row r="40" spans="34:38" ht="15" customHeight="1">
      <c r="AH40" s="127"/>
      <c r="AI40" s="126"/>
      <c r="AJ40" s="128"/>
      <c r="AK40" s="126"/>
      <c r="AL40" s="136"/>
    </row>
    <row r="41" spans="34:38" ht="15" customHeight="1">
      <c r="AH41" s="127"/>
      <c r="AI41" s="126"/>
      <c r="AJ41" s="128"/>
      <c r="AK41" s="126"/>
      <c r="AL41" s="136"/>
    </row>
    <row r="42" spans="34:38" ht="15" customHeight="1">
      <c r="AH42" s="127"/>
      <c r="AI42" s="126"/>
      <c r="AJ42" s="128"/>
      <c r="AK42" s="126"/>
      <c r="AL42" s="136"/>
    </row>
    <row r="43" spans="34:38" ht="15" customHeight="1">
      <c r="AH43" s="127"/>
      <c r="AI43" s="126"/>
      <c r="AJ43" s="128"/>
      <c r="AK43" s="126"/>
      <c r="AL43" s="136"/>
    </row>
    <row r="44" spans="34:38" ht="15" customHeight="1">
      <c r="AH44" s="127"/>
      <c r="AI44" s="126"/>
      <c r="AJ44" s="128"/>
      <c r="AK44" s="126"/>
      <c r="AL44" s="136"/>
    </row>
    <row r="45" spans="34:38" ht="15" customHeight="1">
      <c r="AH45" s="127"/>
      <c r="AI45" s="126"/>
      <c r="AJ45" s="128"/>
      <c r="AK45" s="126"/>
      <c r="AL45" s="136"/>
    </row>
    <row r="46" spans="34:38" ht="15" customHeight="1">
      <c r="AH46" s="127"/>
      <c r="AI46" s="126"/>
      <c r="AJ46" s="128"/>
      <c r="AK46" s="126"/>
      <c r="AL46" s="136"/>
    </row>
    <row r="47" spans="34:37" ht="15" customHeight="1">
      <c r="AH47" s="127"/>
      <c r="AI47" s="126"/>
      <c r="AJ47" s="128"/>
      <c r="AK47" s="126"/>
    </row>
    <row r="48" spans="34:37" ht="15" customHeight="1">
      <c r="AH48" s="127"/>
      <c r="AI48" s="126"/>
      <c r="AJ48" s="128"/>
      <c r="AK48" s="126"/>
    </row>
    <row r="49" spans="34:37" ht="15" customHeight="1">
      <c r="AH49" s="127"/>
      <c r="AI49" s="126"/>
      <c r="AJ49" s="128"/>
      <c r="AK49" s="126"/>
    </row>
    <row r="50" spans="34:37" ht="15" customHeight="1">
      <c r="AH50" s="127"/>
      <c r="AI50" s="126"/>
      <c r="AJ50" s="128"/>
      <c r="AK50" s="126"/>
    </row>
    <row r="51" spans="34:37" ht="15" customHeight="1">
      <c r="AH51" s="127"/>
      <c r="AI51" s="126"/>
      <c r="AJ51" s="128"/>
      <c r="AK51" s="126"/>
    </row>
    <row r="52" spans="34:37" ht="15" customHeight="1">
      <c r="AH52" s="127"/>
      <c r="AI52" s="126"/>
      <c r="AJ52" s="128"/>
      <c r="AK52" s="126"/>
    </row>
    <row r="53" spans="34:37" ht="15" customHeight="1">
      <c r="AH53" s="127"/>
      <c r="AI53" s="126"/>
      <c r="AJ53" s="128"/>
      <c r="AK53" s="126"/>
    </row>
    <row r="54" spans="34:37" ht="15" customHeight="1">
      <c r="AH54" s="127"/>
      <c r="AI54" s="126"/>
      <c r="AJ54" s="128"/>
      <c r="AK54" s="126"/>
    </row>
    <row r="55" spans="34:37" ht="15" customHeight="1">
      <c r="AH55" s="127"/>
      <c r="AI55" s="126"/>
      <c r="AJ55" s="128"/>
      <c r="AK55" s="126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/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A35"/>
  <sheetViews>
    <sheetView showGridLines="0" showRowColHeaders="0" zoomScalePageLayoutView="0" workbookViewId="0" topLeftCell="A1">
      <pane xSplit="6" topLeftCell="G1" activePane="topRight" state="frozen"/>
      <selection pane="topLeft" activeCell="C1" sqref="C1"/>
      <selection pane="topRight" activeCell="C1" sqref="C1"/>
    </sheetView>
  </sheetViews>
  <sheetFormatPr defaultColWidth="9.00390625" defaultRowHeight="13.5"/>
  <cols>
    <col min="1" max="1" width="3.625" style="0" hidden="1" customWidth="1"/>
    <col min="2" max="2" width="1.625" style="0" hidden="1" customWidth="1"/>
    <col min="3" max="3" width="4.00390625" style="47" customWidth="1"/>
    <col min="4" max="4" width="4.875" style="0" customWidth="1"/>
    <col min="5" max="5" width="15.625" style="0" customWidth="1"/>
    <col min="6" max="6" width="16.375" style="0" customWidth="1"/>
    <col min="7" max="7" width="10.00390625" style="0" customWidth="1"/>
    <col min="8" max="8" width="6.875" style="0" customWidth="1"/>
    <col min="9" max="9" width="13.625" style="0" customWidth="1"/>
    <col min="10" max="10" width="8.00390625" style="0" customWidth="1"/>
    <col min="11" max="11" width="3.375" style="46" customWidth="1"/>
    <col min="12" max="18" width="3.375" style="47" customWidth="1"/>
    <col min="19" max="19" width="3.75390625" style="47" hidden="1" customWidth="1"/>
    <col min="20" max="20" width="3.625" style="47" hidden="1" customWidth="1"/>
    <col min="21" max="21" width="4.625" style="0" customWidth="1"/>
    <col min="22" max="29" width="3.375" style="47" customWidth="1"/>
    <col min="30" max="31" width="3.625" style="0" hidden="1" customWidth="1"/>
    <col min="32" max="33" width="4.625" style="0" customWidth="1"/>
    <col min="34" max="34" width="7.875" style="48" customWidth="1"/>
    <col min="35" max="35" width="7.875" style="46" customWidth="1"/>
    <col min="36" max="36" width="7.875" style="107" customWidth="1"/>
    <col min="37" max="37" width="7.875" style="46" customWidth="1"/>
    <col min="38" max="38" width="7.875" style="15" customWidth="1"/>
    <col min="39" max="39" width="4.125" style="15" customWidth="1"/>
    <col min="40" max="40" width="4.125" style="32" customWidth="1"/>
    <col min="41" max="41" width="4.125" style="15" customWidth="1"/>
    <col min="42" max="42" width="4.125" style="0" customWidth="1"/>
    <col min="43" max="43" width="4.125" style="47" customWidth="1"/>
    <col min="44" max="44" width="8.625" style="50" customWidth="1"/>
    <col min="45" max="45" width="3.625" style="50" customWidth="1"/>
    <col min="46" max="46" width="3.875" style="50" customWidth="1"/>
    <col min="47" max="49" width="3.625" style="50" customWidth="1"/>
    <col min="50" max="50" width="2.375" style="0" customWidth="1"/>
    <col min="51" max="51" width="16.00390625" style="148" customWidth="1"/>
  </cols>
  <sheetData>
    <row r="1" spans="1:51" s="132" customFormat="1" ht="42.75" customHeight="1">
      <c r="A1" s="129"/>
      <c r="B1" s="130"/>
      <c r="C1" s="131" t="s">
        <v>666</v>
      </c>
      <c r="E1" s="133"/>
      <c r="F1" s="134"/>
      <c r="G1" s="131"/>
      <c r="H1" s="131"/>
      <c r="I1" s="131"/>
      <c r="J1" s="134"/>
      <c r="K1" s="133"/>
      <c r="M1" s="135"/>
      <c r="N1" s="135"/>
      <c r="O1" s="135"/>
      <c r="P1" s="135"/>
      <c r="AN1" s="31"/>
      <c r="AY1" s="144"/>
    </row>
    <row r="2" spans="1:51" s="1" customFormat="1" ht="30.75" customHeight="1">
      <c r="A2" s="96"/>
      <c r="B2" s="102"/>
      <c r="C2" s="85" t="s">
        <v>182</v>
      </c>
      <c r="D2" s="86"/>
      <c r="E2" s="87"/>
      <c r="F2" s="85"/>
      <c r="G2" s="87"/>
      <c r="H2" s="86"/>
      <c r="I2" s="86"/>
      <c r="J2" s="86"/>
      <c r="K2" s="87"/>
      <c r="L2" s="85"/>
      <c r="M2" s="88"/>
      <c r="N2" s="21"/>
      <c r="O2" s="16"/>
      <c r="P2" s="16"/>
      <c r="AN2" s="2"/>
      <c r="AY2" s="145"/>
    </row>
    <row r="3" spans="3:51" s="2" customFormat="1" ht="12">
      <c r="C3" s="57"/>
      <c r="K3" s="106"/>
      <c r="L3" s="57"/>
      <c r="M3" s="57"/>
      <c r="N3" s="57"/>
      <c r="O3" s="57"/>
      <c r="P3" s="57"/>
      <c r="Q3" s="57"/>
      <c r="R3" s="57"/>
      <c r="S3" s="57"/>
      <c r="T3" s="57"/>
      <c r="V3" s="57"/>
      <c r="W3" s="57"/>
      <c r="X3" s="57"/>
      <c r="Y3" s="57"/>
      <c r="Z3" s="57"/>
      <c r="AA3" s="57"/>
      <c r="AB3" s="57"/>
      <c r="AC3" s="57"/>
      <c r="AH3" s="57"/>
      <c r="AI3" s="106"/>
      <c r="AJ3" s="106"/>
      <c r="AK3" s="106"/>
      <c r="AL3" s="27"/>
      <c r="AM3" s="27"/>
      <c r="AN3" s="27"/>
      <c r="AO3" s="27"/>
      <c r="AQ3" s="57"/>
      <c r="AR3" s="62"/>
      <c r="AS3" s="62"/>
      <c r="AT3" s="62"/>
      <c r="AU3" s="62"/>
      <c r="AV3" s="62"/>
      <c r="AW3" s="62"/>
      <c r="AY3" s="146"/>
    </row>
    <row r="4" spans="3:51" s="1" customFormat="1" ht="13.5">
      <c r="C4" s="48" t="s">
        <v>75</v>
      </c>
      <c r="E4" s="18"/>
      <c r="F4" s="37"/>
      <c r="G4" s="18"/>
      <c r="H4" s="16"/>
      <c r="I4" s="18"/>
      <c r="J4" s="16"/>
      <c r="K4" s="107"/>
      <c r="L4" s="48"/>
      <c r="M4" s="48"/>
      <c r="N4" s="48"/>
      <c r="O4" s="48"/>
      <c r="P4" s="48"/>
      <c r="Q4" s="48"/>
      <c r="R4" s="48"/>
      <c r="S4" s="48"/>
      <c r="T4" s="48"/>
      <c r="V4" s="48"/>
      <c r="W4" s="48"/>
      <c r="X4" s="48"/>
      <c r="Y4" s="48"/>
      <c r="Z4" s="48"/>
      <c r="AA4" s="48"/>
      <c r="AB4" s="48"/>
      <c r="AC4" s="48"/>
      <c r="AH4" s="48"/>
      <c r="AI4" s="107"/>
      <c r="AJ4" s="107"/>
      <c r="AK4" s="107"/>
      <c r="AL4" s="16"/>
      <c r="AM4" s="16"/>
      <c r="AN4" s="27"/>
      <c r="AO4" s="16"/>
      <c r="AP4" s="19"/>
      <c r="AQ4" s="111"/>
      <c r="AR4" s="113"/>
      <c r="AS4" s="113"/>
      <c r="AT4" s="113"/>
      <c r="AU4" s="51"/>
      <c r="AV4" s="51"/>
      <c r="AW4" s="51"/>
      <c r="AY4" s="145"/>
    </row>
    <row r="5" spans="1:51" s="2" customFormat="1" ht="12">
      <c r="A5" s="99"/>
      <c r="C5" s="104"/>
      <c r="D5" s="3" t="s">
        <v>33</v>
      </c>
      <c r="E5" s="29"/>
      <c r="F5" s="25"/>
      <c r="G5" s="23"/>
      <c r="H5" s="28"/>
      <c r="I5" s="23"/>
      <c r="J5" s="28"/>
      <c r="K5" s="163" t="s">
        <v>34</v>
      </c>
      <c r="L5" s="61"/>
      <c r="M5" s="61"/>
      <c r="N5" s="61"/>
      <c r="O5" s="61"/>
      <c r="P5" s="61"/>
      <c r="Q5" s="61"/>
      <c r="R5" s="61"/>
      <c r="S5" s="61"/>
      <c r="T5" s="61"/>
      <c r="U5" s="3" t="s">
        <v>99</v>
      </c>
      <c r="V5" s="61" t="s">
        <v>35</v>
      </c>
      <c r="W5" s="61"/>
      <c r="X5" s="61"/>
      <c r="Y5" s="61"/>
      <c r="Z5" s="61"/>
      <c r="AA5" s="61"/>
      <c r="AB5" s="61"/>
      <c r="AC5" s="61"/>
      <c r="AD5" s="6"/>
      <c r="AE5" s="6"/>
      <c r="AF5" s="3" t="s">
        <v>100</v>
      </c>
      <c r="AG5" s="7" t="s">
        <v>101</v>
      </c>
      <c r="AH5" s="58" t="s">
        <v>102</v>
      </c>
      <c r="AI5" s="108"/>
      <c r="AJ5" s="108"/>
      <c r="AK5" s="108"/>
      <c r="AL5" s="14"/>
      <c r="AM5" s="65"/>
      <c r="AN5" s="66" t="s">
        <v>115</v>
      </c>
      <c r="AO5" s="67"/>
      <c r="AP5" s="5" t="s">
        <v>103</v>
      </c>
      <c r="AQ5" s="112"/>
      <c r="AR5" s="75" t="s">
        <v>104</v>
      </c>
      <c r="AS5" s="77"/>
      <c r="AT5" s="78"/>
      <c r="AU5" s="79"/>
      <c r="AV5" s="78"/>
      <c r="AW5" s="79"/>
      <c r="AY5" s="146"/>
    </row>
    <row r="6" spans="1:51" s="2" customFormat="1" ht="12">
      <c r="A6" s="100"/>
      <c r="C6" s="105" t="s">
        <v>26</v>
      </c>
      <c r="D6" s="4" t="s">
        <v>36</v>
      </c>
      <c r="E6" s="30" t="s">
        <v>27</v>
      </c>
      <c r="F6" s="26" t="s">
        <v>28</v>
      </c>
      <c r="G6" s="24" t="s">
        <v>29</v>
      </c>
      <c r="H6" s="10" t="s">
        <v>105</v>
      </c>
      <c r="I6" s="24" t="s">
        <v>30</v>
      </c>
      <c r="J6" s="10" t="s">
        <v>31</v>
      </c>
      <c r="K6" s="60">
        <v>1</v>
      </c>
      <c r="L6" s="60">
        <v>2</v>
      </c>
      <c r="M6" s="60">
        <v>3</v>
      </c>
      <c r="N6" s="60">
        <v>4</v>
      </c>
      <c r="O6" s="60">
        <v>5</v>
      </c>
      <c r="P6" s="60">
        <v>6</v>
      </c>
      <c r="Q6" s="60">
        <v>7</v>
      </c>
      <c r="R6" s="60">
        <v>8</v>
      </c>
      <c r="S6" s="60"/>
      <c r="T6" s="60"/>
      <c r="U6" s="8" t="s">
        <v>106</v>
      </c>
      <c r="V6" s="60">
        <v>1</v>
      </c>
      <c r="W6" s="60">
        <v>2</v>
      </c>
      <c r="X6" s="60">
        <v>3</v>
      </c>
      <c r="Y6" s="59">
        <v>4</v>
      </c>
      <c r="Z6" s="60">
        <v>5</v>
      </c>
      <c r="AA6" s="60">
        <v>6</v>
      </c>
      <c r="AB6" s="60">
        <v>7</v>
      </c>
      <c r="AC6" s="60">
        <v>8</v>
      </c>
      <c r="AD6" s="9"/>
      <c r="AE6" s="9"/>
      <c r="AF6" s="8" t="s">
        <v>106</v>
      </c>
      <c r="AG6" s="8" t="s">
        <v>107</v>
      </c>
      <c r="AH6" s="109" t="s">
        <v>108</v>
      </c>
      <c r="AI6" s="110" t="s">
        <v>109</v>
      </c>
      <c r="AJ6" s="60" t="s">
        <v>37</v>
      </c>
      <c r="AK6" s="60" t="s">
        <v>110</v>
      </c>
      <c r="AL6" s="9" t="s">
        <v>111</v>
      </c>
      <c r="AM6" s="68" t="s">
        <v>135</v>
      </c>
      <c r="AN6" s="68" t="s">
        <v>19</v>
      </c>
      <c r="AO6" s="68" t="s">
        <v>137</v>
      </c>
      <c r="AP6" s="69" t="s">
        <v>112</v>
      </c>
      <c r="AQ6" s="109" t="s">
        <v>113</v>
      </c>
      <c r="AR6" s="76" t="s">
        <v>114</v>
      </c>
      <c r="AS6" s="80" t="s">
        <v>0</v>
      </c>
      <c r="AT6" s="81">
        <v>1</v>
      </c>
      <c r="AU6" s="80">
        <v>2</v>
      </c>
      <c r="AV6" s="81">
        <v>3</v>
      </c>
      <c r="AW6" s="80">
        <v>5</v>
      </c>
      <c r="AY6" s="146"/>
    </row>
    <row r="7" spans="1:53" s="19" customFormat="1" ht="15" customHeight="1">
      <c r="A7" s="97">
        <v>1</v>
      </c>
      <c r="B7" s="12"/>
      <c r="C7" s="97">
        <v>1</v>
      </c>
      <c r="D7" s="150">
        <v>122</v>
      </c>
      <c r="E7" s="150" t="s">
        <v>346</v>
      </c>
      <c r="F7" s="150" t="s">
        <v>347</v>
      </c>
      <c r="G7" s="150" t="s">
        <v>339</v>
      </c>
      <c r="H7" s="150">
        <v>1993</v>
      </c>
      <c r="I7" s="150">
        <v>54130509</v>
      </c>
      <c r="J7" s="150"/>
      <c r="K7" s="149">
        <v>0</v>
      </c>
      <c r="L7" s="149">
        <v>0</v>
      </c>
      <c r="M7" s="149">
        <v>0</v>
      </c>
      <c r="N7" s="149">
        <v>1</v>
      </c>
      <c r="O7" s="149">
        <v>0</v>
      </c>
      <c r="P7" s="149">
        <v>1</v>
      </c>
      <c r="Q7" s="149">
        <v>0</v>
      </c>
      <c r="R7" s="149">
        <v>0</v>
      </c>
      <c r="S7" s="151"/>
      <c r="T7" s="151"/>
      <c r="U7" s="121">
        <v>2</v>
      </c>
      <c r="V7" s="149">
        <v>0</v>
      </c>
      <c r="W7" s="149">
        <v>0</v>
      </c>
      <c r="X7" s="149">
        <v>0</v>
      </c>
      <c r="Y7" s="149">
        <v>1</v>
      </c>
      <c r="Z7" s="149">
        <v>0</v>
      </c>
      <c r="AA7" s="149">
        <v>3</v>
      </c>
      <c r="AB7" s="149">
        <v>0</v>
      </c>
      <c r="AC7" s="149">
        <v>5</v>
      </c>
      <c r="AD7" s="151"/>
      <c r="AE7" s="151"/>
      <c r="AF7" s="121">
        <v>9</v>
      </c>
      <c r="AG7" s="121">
        <v>11</v>
      </c>
      <c r="AH7" s="152">
        <v>0.20833333333333334</v>
      </c>
      <c r="AI7" s="153">
        <v>0</v>
      </c>
      <c r="AJ7" s="153">
        <v>0.454166666666667</v>
      </c>
      <c r="AK7" s="153">
        <v>0.6534722222222222</v>
      </c>
      <c r="AL7" s="154">
        <v>0.1993056</v>
      </c>
      <c r="AM7" s="155">
        <v>0</v>
      </c>
      <c r="AN7" s="162">
        <v>0</v>
      </c>
      <c r="AO7" s="155">
        <v>0</v>
      </c>
      <c r="AP7" s="156">
        <v>0</v>
      </c>
      <c r="AQ7" s="44">
        <v>0</v>
      </c>
      <c r="AR7" s="151">
        <v>11</v>
      </c>
      <c r="AS7" s="157">
        <v>11</v>
      </c>
      <c r="AT7" s="158">
        <v>3</v>
      </c>
      <c r="AU7" s="159">
        <v>0</v>
      </c>
      <c r="AV7" s="158">
        <v>1</v>
      </c>
      <c r="AW7" s="159">
        <v>1</v>
      </c>
      <c r="AX7" s="98"/>
      <c r="AY7" s="147">
        <v>1100300000100</v>
      </c>
      <c r="AZ7" s="45"/>
      <c r="BA7" s="45"/>
    </row>
    <row r="8" spans="1:53" s="19" customFormat="1" ht="15" customHeight="1">
      <c r="A8" s="97">
        <v>2</v>
      </c>
      <c r="B8" s="12"/>
      <c r="C8" s="97">
        <v>2</v>
      </c>
      <c r="D8" s="150">
        <v>125</v>
      </c>
      <c r="E8" s="150" t="s">
        <v>545</v>
      </c>
      <c r="F8" s="150" t="s">
        <v>546</v>
      </c>
      <c r="G8" s="150" t="s">
        <v>494</v>
      </c>
      <c r="H8" s="150">
        <v>1994</v>
      </c>
      <c r="I8" s="150" t="s">
        <v>547</v>
      </c>
      <c r="J8" s="150" t="s">
        <v>193</v>
      </c>
      <c r="K8" s="149">
        <v>0</v>
      </c>
      <c r="L8" s="149">
        <v>0</v>
      </c>
      <c r="M8" s="149">
        <v>0</v>
      </c>
      <c r="N8" s="149">
        <v>0</v>
      </c>
      <c r="O8" s="149">
        <v>5</v>
      </c>
      <c r="P8" s="149">
        <v>1</v>
      </c>
      <c r="Q8" s="149">
        <v>1</v>
      </c>
      <c r="R8" s="149">
        <v>0</v>
      </c>
      <c r="S8" s="151"/>
      <c r="T8" s="151"/>
      <c r="U8" s="121">
        <v>7</v>
      </c>
      <c r="V8" s="149">
        <v>0</v>
      </c>
      <c r="W8" s="149">
        <v>0</v>
      </c>
      <c r="X8" s="149">
        <v>0</v>
      </c>
      <c r="Y8" s="149">
        <v>0</v>
      </c>
      <c r="Z8" s="149">
        <v>0</v>
      </c>
      <c r="AA8" s="149">
        <v>5</v>
      </c>
      <c r="AB8" s="149">
        <v>0</v>
      </c>
      <c r="AC8" s="149">
        <v>0</v>
      </c>
      <c r="AD8" s="151"/>
      <c r="AE8" s="151"/>
      <c r="AF8" s="121">
        <v>5</v>
      </c>
      <c r="AG8" s="121">
        <v>12</v>
      </c>
      <c r="AH8" s="152">
        <v>0.20833333333333334</v>
      </c>
      <c r="AI8" s="153">
        <v>0</v>
      </c>
      <c r="AJ8" s="153">
        <v>0.468055555555556</v>
      </c>
      <c r="AK8" s="153">
        <v>0.66875</v>
      </c>
      <c r="AL8" s="154">
        <v>0.2006944</v>
      </c>
      <c r="AM8" s="155">
        <v>0</v>
      </c>
      <c r="AN8" s="162">
        <v>0</v>
      </c>
      <c r="AO8" s="155">
        <v>0</v>
      </c>
      <c r="AP8" s="156">
        <v>0</v>
      </c>
      <c r="AQ8" s="44">
        <v>0</v>
      </c>
      <c r="AR8" s="151">
        <v>12</v>
      </c>
      <c r="AS8" s="157">
        <v>12</v>
      </c>
      <c r="AT8" s="158">
        <v>2</v>
      </c>
      <c r="AU8" s="159">
        <v>0</v>
      </c>
      <c r="AV8" s="158">
        <v>0</v>
      </c>
      <c r="AW8" s="159">
        <v>2</v>
      </c>
      <c r="AX8" s="98"/>
      <c r="AY8" s="147">
        <v>1200200000000</v>
      </c>
      <c r="AZ8" s="45"/>
      <c r="BA8" s="45"/>
    </row>
    <row r="9" spans="1:53" s="19" customFormat="1" ht="15" customHeight="1">
      <c r="A9" s="97">
        <v>3</v>
      </c>
      <c r="B9" s="12"/>
      <c r="C9" s="97">
        <v>3</v>
      </c>
      <c r="D9" s="150">
        <v>121</v>
      </c>
      <c r="E9" s="150" t="s">
        <v>265</v>
      </c>
      <c r="F9" s="150" t="s">
        <v>266</v>
      </c>
      <c r="G9" s="150" t="s">
        <v>228</v>
      </c>
      <c r="H9" s="150">
        <v>1993</v>
      </c>
      <c r="I9" s="150" t="s">
        <v>267</v>
      </c>
      <c r="J9" s="150" t="s">
        <v>193</v>
      </c>
      <c r="K9" s="149">
        <v>5</v>
      </c>
      <c r="L9" s="149">
        <v>0</v>
      </c>
      <c r="M9" s="149">
        <v>0</v>
      </c>
      <c r="N9" s="149">
        <v>1</v>
      </c>
      <c r="O9" s="149">
        <v>0</v>
      </c>
      <c r="P9" s="149">
        <v>5</v>
      </c>
      <c r="Q9" s="149">
        <v>0</v>
      </c>
      <c r="R9" s="149">
        <v>0</v>
      </c>
      <c r="S9" s="151"/>
      <c r="T9" s="151"/>
      <c r="U9" s="121">
        <v>11</v>
      </c>
      <c r="V9" s="149">
        <v>0</v>
      </c>
      <c r="W9" s="149">
        <v>1</v>
      </c>
      <c r="X9" s="149">
        <v>5</v>
      </c>
      <c r="Y9" s="149">
        <v>1</v>
      </c>
      <c r="Z9" s="149">
        <v>0</v>
      </c>
      <c r="AA9" s="149">
        <v>1</v>
      </c>
      <c r="AB9" s="149">
        <v>0</v>
      </c>
      <c r="AC9" s="149">
        <v>0</v>
      </c>
      <c r="AD9" s="151"/>
      <c r="AE9" s="151"/>
      <c r="AF9" s="121">
        <v>8</v>
      </c>
      <c r="AG9" s="121">
        <v>19</v>
      </c>
      <c r="AH9" s="152">
        <v>0.20833333333333334</v>
      </c>
      <c r="AI9" s="153">
        <v>0</v>
      </c>
      <c r="AJ9" s="153">
        <v>0.4486111111111111</v>
      </c>
      <c r="AK9" s="153">
        <v>0.6645833333333333</v>
      </c>
      <c r="AL9" s="154">
        <v>0.2159722</v>
      </c>
      <c r="AM9" s="155">
        <v>0</v>
      </c>
      <c r="AN9" s="162">
        <v>11</v>
      </c>
      <c r="AO9" s="155">
        <v>0</v>
      </c>
      <c r="AP9" s="156">
        <v>3</v>
      </c>
      <c r="AQ9" s="44">
        <v>0</v>
      </c>
      <c r="AR9" s="151">
        <v>22</v>
      </c>
      <c r="AS9" s="157">
        <v>9</v>
      </c>
      <c r="AT9" s="158">
        <v>4</v>
      </c>
      <c r="AU9" s="159">
        <v>0</v>
      </c>
      <c r="AV9" s="158">
        <v>0</v>
      </c>
      <c r="AW9" s="159">
        <v>3</v>
      </c>
      <c r="AX9" s="98"/>
      <c r="AY9" s="147">
        <v>900400000000</v>
      </c>
      <c r="AZ9" s="45"/>
      <c r="BA9" s="45"/>
    </row>
    <row r="10" spans="1:53" s="19" customFormat="1" ht="15" customHeight="1">
      <c r="A10" s="97">
        <v>4</v>
      </c>
      <c r="B10" s="12"/>
      <c r="C10" s="97">
        <v>4</v>
      </c>
      <c r="D10" s="150">
        <v>142</v>
      </c>
      <c r="E10" s="150" t="s">
        <v>268</v>
      </c>
      <c r="F10" s="150" t="s">
        <v>269</v>
      </c>
      <c r="G10" s="150" t="s">
        <v>228</v>
      </c>
      <c r="H10" s="150">
        <v>1993</v>
      </c>
      <c r="I10" s="150" t="s">
        <v>270</v>
      </c>
      <c r="J10" s="150" t="s">
        <v>193</v>
      </c>
      <c r="K10" s="149">
        <v>5</v>
      </c>
      <c r="L10" s="149">
        <v>5</v>
      </c>
      <c r="M10" s="149">
        <v>0</v>
      </c>
      <c r="N10" s="149">
        <v>0</v>
      </c>
      <c r="O10" s="149">
        <v>1</v>
      </c>
      <c r="P10" s="149">
        <v>3</v>
      </c>
      <c r="Q10" s="149">
        <v>1</v>
      </c>
      <c r="R10" s="149">
        <v>0</v>
      </c>
      <c r="S10" s="151"/>
      <c r="T10" s="151"/>
      <c r="U10" s="121">
        <v>15</v>
      </c>
      <c r="V10" s="149">
        <v>0</v>
      </c>
      <c r="W10" s="149">
        <v>2</v>
      </c>
      <c r="X10" s="149">
        <v>0</v>
      </c>
      <c r="Y10" s="149">
        <v>0</v>
      </c>
      <c r="Z10" s="149">
        <v>1</v>
      </c>
      <c r="AA10" s="149">
        <v>3</v>
      </c>
      <c r="AB10" s="149">
        <v>2</v>
      </c>
      <c r="AC10" s="149">
        <v>0</v>
      </c>
      <c r="AD10" s="151"/>
      <c r="AE10" s="151"/>
      <c r="AF10" s="121">
        <v>8</v>
      </c>
      <c r="AG10" s="121">
        <v>23</v>
      </c>
      <c r="AH10" s="152">
        <v>0.20833333333333334</v>
      </c>
      <c r="AI10" s="153">
        <v>0</v>
      </c>
      <c r="AJ10" s="153">
        <v>0.469444444444444</v>
      </c>
      <c r="AK10" s="153">
        <v>0.6729166666666666</v>
      </c>
      <c r="AL10" s="154">
        <v>0.2034722</v>
      </c>
      <c r="AM10" s="155">
        <v>0</v>
      </c>
      <c r="AN10" s="162">
        <v>0</v>
      </c>
      <c r="AO10" s="155">
        <v>0</v>
      </c>
      <c r="AP10" s="156">
        <v>0</v>
      </c>
      <c r="AQ10" s="44">
        <v>0</v>
      </c>
      <c r="AR10" s="151">
        <v>23</v>
      </c>
      <c r="AS10" s="157">
        <v>7</v>
      </c>
      <c r="AT10" s="158">
        <v>3</v>
      </c>
      <c r="AU10" s="159">
        <v>2</v>
      </c>
      <c r="AV10" s="158">
        <v>2</v>
      </c>
      <c r="AW10" s="159">
        <v>2</v>
      </c>
      <c r="AX10" s="98"/>
      <c r="AY10" s="147">
        <v>700300200200</v>
      </c>
      <c r="AZ10" s="45"/>
      <c r="BA10" s="45"/>
    </row>
    <row r="11" spans="1:53" s="19" customFormat="1" ht="15" customHeight="1">
      <c r="A11" s="97">
        <v>5</v>
      </c>
      <c r="B11" s="12"/>
      <c r="C11" s="97">
        <v>5</v>
      </c>
      <c r="D11" s="150">
        <v>141</v>
      </c>
      <c r="E11" s="150" t="s">
        <v>551</v>
      </c>
      <c r="F11" s="150" t="s">
        <v>552</v>
      </c>
      <c r="G11" s="150" t="s">
        <v>494</v>
      </c>
      <c r="H11" s="150">
        <v>1993</v>
      </c>
      <c r="I11" s="150" t="s">
        <v>553</v>
      </c>
      <c r="J11" s="150" t="s">
        <v>193</v>
      </c>
      <c r="K11" s="149">
        <v>2</v>
      </c>
      <c r="L11" s="149">
        <v>1</v>
      </c>
      <c r="M11" s="149">
        <v>0</v>
      </c>
      <c r="N11" s="149">
        <v>5</v>
      </c>
      <c r="O11" s="149">
        <v>5</v>
      </c>
      <c r="P11" s="149">
        <v>2</v>
      </c>
      <c r="Q11" s="149">
        <v>1</v>
      </c>
      <c r="R11" s="149">
        <v>0</v>
      </c>
      <c r="S11" s="151"/>
      <c r="T11" s="151"/>
      <c r="U11" s="121">
        <v>16</v>
      </c>
      <c r="V11" s="149">
        <v>0</v>
      </c>
      <c r="W11" s="149">
        <v>0</v>
      </c>
      <c r="X11" s="149">
        <v>1</v>
      </c>
      <c r="Y11" s="149">
        <v>2</v>
      </c>
      <c r="Z11" s="149">
        <v>0</v>
      </c>
      <c r="AA11" s="149">
        <v>3</v>
      </c>
      <c r="AB11" s="149">
        <v>2</v>
      </c>
      <c r="AC11" s="149">
        <v>0</v>
      </c>
      <c r="AD11" s="151"/>
      <c r="AE11" s="151"/>
      <c r="AF11" s="121">
        <v>8</v>
      </c>
      <c r="AG11" s="121">
        <v>24</v>
      </c>
      <c r="AH11" s="152">
        <v>0.20833333333333334</v>
      </c>
      <c r="AI11" s="153">
        <v>0</v>
      </c>
      <c r="AJ11" s="153">
        <v>0.4625</v>
      </c>
      <c r="AK11" s="153">
        <v>0.6701388888888888</v>
      </c>
      <c r="AL11" s="154">
        <v>0.2076389</v>
      </c>
      <c r="AM11" s="155">
        <v>0</v>
      </c>
      <c r="AN11" s="162">
        <v>0</v>
      </c>
      <c r="AO11" s="155">
        <v>0</v>
      </c>
      <c r="AP11" s="156">
        <v>0</v>
      </c>
      <c r="AQ11" s="44">
        <v>0</v>
      </c>
      <c r="AR11" s="151">
        <v>24</v>
      </c>
      <c r="AS11" s="157">
        <v>6</v>
      </c>
      <c r="AT11" s="158">
        <v>3</v>
      </c>
      <c r="AU11" s="159">
        <v>4</v>
      </c>
      <c r="AV11" s="158">
        <v>1</v>
      </c>
      <c r="AW11" s="159">
        <v>2</v>
      </c>
      <c r="AX11" s="98"/>
      <c r="AY11" s="147">
        <v>600300400100</v>
      </c>
      <c r="AZ11" s="45"/>
      <c r="BA11" s="45"/>
    </row>
    <row r="12" spans="1:53" s="19" customFormat="1" ht="15" customHeight="1">
      <c r="A12" s="97">
        <v>6</v>
      </c>
      <c r="B12" s="12"/>
      <c r="C12" s="97">
        <v>6</v>
      </c>
      <c r="D12" s="150">
        <v>136</v>
      </c>
      <c r="E12" s="150" t="s">
        <v>348</v>
      </c>
      <c r="F12" s="150" t="s">
        <v>349</v>
      </c>
      <c r="G12" s="150" t="s">
        <v>339</v>
      </c>
      <c r="H12" s="150">
        <v>1993</v>
      </c>
      <c r="I12" s="150" t="s">
        <v>350</v>
      </c>
      <c r="J12" s="150" t="s">
        <v>193</v>
      </c>
      <c r="K12" s="149">
        <v>1</v>
      </c>
      <c r="L12" s="149">
        <v>3</v>
      </c>
      <c r="M12" s="149">
        <v>1</v>
      </c>
      <c r="N12" s="149">
        <v>3</v>
      </c>
      <c r="O12" s="149">
        <v>0</v>
      </c>
      <c r="P12" s="149">
        <v>5</v>
      </c>
      <c r="Q12" s="149">
        <v>5</v>
      </c>
      <c r="R12" s="149">
        <v>0</v>
      </c>
      <c r="S12" s="151"/>
      <c r="T12" s="151"/>
      <c r="U12" s="121">
        <v>18</v>
      </c>
      <c r="V12" s="149">
        <v>1</v>
      </c>
      <c r="W12" s="149">
        <v>1</v>
      </c>
      <c r="X12" s="149">
        <v>0</v>
      </c>
      <c r="Y12" s="149">
        <v>2</v>
      </c>
      <c r="Z12" s="149">
        <v>0</v>
      </c>
      <c r="AA12" s="149">
        <v>3</v>
      </c>
      <c r="AB12" s="149">
        <v>0</v>
      </c>
      <c r="AC12" s="149">
        <v>1</v>
      </c>
      <c r="AD12" s="151"/>
      <c r="AE12" s="151"/>
      <c r="AF12" s="121">
        <v>8</v>
      </c>
      <c r="AG12" s="121">
        <v>26</v>
      </c>
      <c r="AH12" s="152">
        <v>0.20833333333333334</v>
      </c>
      <c r="AI12" s="153">
        <v>0</v>
      </c>
      <c r="AJ12" s="153">
        <v>0.4472222222222222</v>
      </c>
      <c r="AK12" s="153">
        <v>0.6416666666666667</v>
      </c>
      <c r="AL12" s="154">
        <v>0.1944444</v>
      </c>
      <c r="AM12" s="155">
        <v>0</v>
      </c>
      <c r="AN12" s="162">
        <v>0</v>
      </c>
      <c r="AO12" s="155">
        <v>0</v>
      </c>
      <c r="AP12" s="156">
        <v>0</v>
      </c>
      <c r="AQ12" s="44">
        <v>0</v>
      </c>
      <c r="AR12" s="151">
        <v>26</v>
      </c>
      <c r="AS12" s="157">
        <v>5</v>
      </c>
      <c r="AT12" s="158">
        <v>5</v>
      </c>
      <c r="AU12" s="159">
        <v>1</v>
      </c>
      <c r="AV12" s="158">
        <v>3</v>
      </c>
      <c r="AW12" s="159">
        <v>2</v>
      </c>
      <c r="AX12" s="98"/>
      <c r="AY12" s="147">
        <v>500500100300</v>
      </c>
      <c r="AZ12" s="45"/>
      <c r="BA12" s="45"/>
    </row>
    <row r="13" spans="1:53" s="19" customFormat="1" ht="15" customHeight="1">
      <c r="A13" s="97">
        <v>7</v>
      </c>
      <c r="B13" s="12"/>
      <c r="C13" s="97">
        <v>7</v>
      </c>
      <c r="D13" s="150">
        <v>127</v>
      </c>
      <c r="E13" s="150" t="s">
        <v>271</v>
      </c>
      <c r="F13" s="150" t="s">
        <v>254</v>
      </c>
      <c r="G13" s="150" t="s">
        <v>228</v>
      </c>
      <c r="H13" s="150">
        <v>1994</v>
      </c>
      <c r="I13" s="150" t="s">
        <v>272</v>
      </c>
      <c r="J13" s="150"/>
      <c r="K13" s="149">
        <v>0</v>
      </c>
      <c r="L13" s="149">
        <v>1</v>
      </c>
      <c r="M13" s="149">
        <v>0</v>
      </c>
      <c r="N13" s="149">
        <v>5</v>
      </c>
      <c r="O13" s="149">
        <v>3</v>
      </c>
      <c r="P13" s="149">
        <v>3</v>
      </c>
      <c r="Q13" s="149">
        <v>5</v>
      </c>
      <c r="R13" s="149">
        <v>0</v>
      </c>
      <c r="S13" s="151"/>
      <c r="T13" s="151"/>
      <c r="U13" s="121">
        <v>17</v>
      </c>
      <c r="V13" s="149">
        <v>3</v>
      </c>
      <c r="W13" s="149">
        <v>1</v>
      </c>
      <c r="X13" s="149">
        <v>0</v>
      </c>
      <c r="Y13" s="149">
        <v>3</v>
      </c>
      <c r="Z13" s="149">
        <v>0</v>
      </c>
      <c r="AA13" s="149">
        <v>2</v>
      </c>
      <c r="AB13" s="149">
        <v>1</v>
      </c>
      <c r="AC13" s="149">
        <v>0</v>
      </c>
      <c r="AD13" s="151"/>
      <c r="AE13" s="151"/>
      <c r="AF13" s="121">
        <v>10</v>
      </c>
      <c r="AG13" s="121">
        <v>27</v>
      </c>
      <c r="AH13" s="152">
        <v>0.20833333333333334</v>
      </c>
      <c r="AI13" s="153">
        <v>0</v>
      </c>
      <c r="AJ13" s="153">
        <v>0.472222222222222</v>
      </c>
      <c r="AK13" s="153">
        <v>0.6784722222222223</v>
      </c>
      <c r="AL13" s="154">
        <v>0.20625</v>
      </c>
      <c r="AM13" s="155">
        <v>0</v>
      </c>
      <c r="AN13" s="162">
        <v>0</v>
      </c>
      <c r="AO13" s="155">
        <v>0</v>
      </c>
      <c r="AP13" s="156">
        <v>0</v>
      </c>
      <c r="AQ13" s="44">
        <v>0</v>
      </c>
      <c r="AR13" s="151">
        <v>27</v>
      </c>
      <c r="AS13" s="157">
        <v>6</v>
      </c>
      <c r="AT13" s="158">
        <v>3</v>
      </c>
      <c r="AU13" s="159">
        <v>1</v>
      </c>
      <c r="AV13" s="158">
        <v>4</v>
      </c>
      <c r="AW13" s="159">
        <v>2</v>
      </c>
      <c r="AX13" s="98"/>
      <c r="AY13" s="147">
        <v>600300100400</v>
      </c>
      <c r="AZ13" s="45"/>
      <c r="BA13" s="45"/>
    </row>
    <row r="14" spans="1:53" s="19" customFormat="1" ht="15" customHeight="1">
      <c r="A14" s="97">
        <v>8</v>
      </c>
      <c r="B14" s="12"/>
      <c r="C14" s="97">
        <v>8</v>
      </c>
      <c r="D14" s="150">
        <v>140</v>
      </c>
      <c r="E14" s="150" t="s">
        <v>439</v>
      </c>
      <c r="F14" s="150" t="s">
        <v>274</v>
      </c>
      <c r="G14" s="150" t="s">
        <v>438</v>
      </c>
      <c r="H14" s="150">
        <v>1993</v>
      </c>
      <c r="I14" s="150" t="s">
        <v>440</v>
      </c>
      <c r="J14" s="150" t="s">
        <v>193</v>
      </c>
      <c r="K14" s="149">
        <v>5</v>
      </c>
      <c r="L14" s="149">
        <v>0</v>
      </c>
      <c r="M14" s="149">
        <v>1</v>
      </c>
      <c r="N14" s="149">
        <v>5</v>
      </c>
      <c r="O14" s="149">
        <v>0</v>
      </c>
      <c r="P14" s="149">
        <v>2</v>
      </c>
      <c r="Q14" s="149">
        <v>0</v>
      </c>
      <c r="R14" s="149">
        <v>5</v>
      </c>
      <c r="S14" s="151"/>
      <c r="T14" s="151"/>
      <c r="U14" s="121">
        <v>18</v>
      </c>
      <c r="V14" s="149">
        <v>5</v>
      </c>
      <c r="W14" s="149">
        <v>2</v>
      </c>
      <c r="X14" s="149">
        <v>0</v>
      </c>
      <c r="Y14" s="149">
        <v>5</v>
      </c>
      <c r="Z14" s="149">
        <v>0</v>
      </c>
      <c r="AA14" s="149">
        <v>1</v>
      </c>
      <c r="AB14" s="149">
        <v>0</v>
      </c>
      <c r="AC14" s="149">
        <v>1</v>
      </c>
      <c r="AD14" s="151"/>
      <c r="AE14" s="151"/>
      <c r="AF14" s="121">
        <v>14</v>
      </c>
      <c r="AG14" s="121">
        <v>32</v>
      </c>
      <c r="AH14" s="152">
        <v>0.20833333333333334</v>
      </c>
      <c r="AI14" s="153">
        <v>0</v>
      </c>
      <c r="AJ14" s="153">
        <v>0.455555555555556</v>
      </c>
      <c r="AK14" s="153">
        <v>0.6506944444444445</v>
      </c>
      <c r="AL14" s="154">
        <v>0.1951389</v>
      </c>
      <c r="AM14" s="155">
        <v>0</v>
      </c>
      <c r="AN14" s="162">
        <v>0</v>
      </c>
      <c r="AO14" s="155">
        <v>0</v>
      </c>
      <c r="AP14" s="156">
        <v>0</v>
      </c>
      <c r="AQ14" s="44">
        <v>0</v>
      </c>
      <c r="AR14" s="151">
        <v>32</v>
      </c>
      <c r="AS14" s="157">
        <v>6</v>
      </c>
      <c r="AT14" s="158">
        <v>3</v>
      </c>
      <c r="AU14" s="159">
        <v>2</v>
      </c>
      <c r="AV14" s="158">
        <v>0</v>
      </c>
      <c r="AW14" s="159">
        <v>5</v>
      </c>
      <c r="AX14" s="98"/>
      <c r="AY14" s="147">
        <v>600300200000</v>
      </c>
      <c r="AZ14" s="45"/>
      <c r="BA14" s="45"/>
    </row>
    <row r="15" spans="1:53" s="19" customFormat="1" ht="15" customHeight="1">
      <c r="A15" s="97">
        <v>9</v>
      </c>
      <c r="B15" s="12"/>
      <c r="C15" s="97">
        <v>9</v>
      </c>
      <c r="D15" s="150">
        <v>123</v>
      </c>
      <c r="E15" s="150" t="s">
        <v>465</v>
      </c>
      <c r="F15" s="150" t="s">
        <v>245</v>
      </c>
      <c r="G15" s="150" t="s">
        <v>451</v>
      </c>
      <c r="H15" s="150">
        <v>1993</v>
      </c>
      <c r="I15" s="150" t="s">
        <v>466</v>
      </c>
      <c r="J15" s="150" t="s">
        <v>193</v>
      </c>
      <c r="K15" s="149">
        <v>2</v>
      </c>
      <c r="L15" s="149">
        <v>5</v>
      </c>
      <c r="M15" s="149">
        <v>1</v>
      </c>
      <c r="N15" s="149">
        <v>1</v>
      </c>
      <c r="O15" s="149">
        <v>1</v>
      </c>
      <c r="P15" s="149">
        <v>2</v>
      </c>
      <c r="Q15" s="149">
        <v>5</v>
      </c>
      <c r="R15" s="149">
        <v>5</v>
      </c>
      <c r="S15" s="151"/>
      <c r="T15" s="151"/>
      <c r="U15" s="121">
        <v>22</v>
      </c>
      <c r="V15" s="149">
        <v>2</v>
      </c>
      <c r="W15" s="149">
        <v>3</v>
      </c>
      <c r="X15" s="149">
        <v>0</v>
      </c>
      <c r="Y15" s="149">
        <v>2</v>
      </c>
      <c r="Z15" s="149">
        <v>5</v>
      </c>
      <c r="AA15" s="149">
        <v>5</v>
      </c>
      <c r="AB15" s="149">
        <v>1</v>
      </c>
      <c r="AC15" s="149">
        <v>3</v>
      </c>
      <c r="AD15" s="151"/>
      <c r="AE15" s="151"/>
      <c r="AF15" s="121">
        <v>21</v>
      </c>
      <c r="AG15" s="121">
        <v>43</v>
      </c>
      <c r="AH15" s="152">
        <v>0.20833333333333334</v>
      </c>
      <c r="AI15" s="153">
        <v>0</v>
      </c>
      <c r="AJ15" s="153">
        <v>0.473611111111111</v>
      </c>
      <c r="AK15" s="153">
        <v>0.68125</v>
      </c>
      <c r="AL15" s="154">
        <v>0.2076389</v>
      </c>
      <c r="AM15" s="155">
        <v>0</v>
      </c>
      <c r="AN15" s="162">
        <v>0</v>
      </c>
      <c r="AO15" s="155">
        <v>0</v>
      </c>
      <c r="AP15" s="156">
        <v>0</v>
      </c>
      <c r="AQ15" s="44">
        <v>0</v>
      </c>
      <c r="AR15" s="151">
        <v>43</v>
      </c>
      <c r="AS15" s="157">
        <v>1</v>
      </c>
      <c r="AT15" s="158">
        <v>4</v>
      </c>
      <c r="AU15" s="159">
        <v>4</v>
      </c>
      <c r="AV15" s="158">
        <v>2</v>
      </c>
      <c r="AW15" s="159">
        <v>5</v>
      </c>
      <c r="AX15" s="98"/>
      <c r="AY15" s="147">
        <v>100400400200</v>
      </c>
      <c r="AZ15" s="45"/>
      <c r="BA15" s="45"/>
    </row>
    <row r="16" spans="1:53" s="19" customFormat="1" ht="15" customHeight="1">
      <c r="A16" s="97">
        <v>10</v>
      </c>
      <c r="B16" s="12"/>
      <c r="C16" s="97">
        <v>10</v>
      </c>
      <c r="D16" s="150">
        <v>154</v>
      </c>
      <c r="E16" s="150" t="s">
        <v>669</v>
      </c>
      <c r="F16" s="150" t="s">
        <v>406</v>
      </c>
      <c r="G16" s="150" t="s">
        <v>395</v>
      </c>
      <c r="H16" s="150">
        <v>1994</v>
      </c>
      <c r="I16" s="150" t="s">
        <v>407</v>
      </c>
      <c r="J16" s="150" t="s">
        <v>193</v>
      </c>
      <c r="K16" s="149">
        <v>2</v>
      </c>
      <c r="L16" s="149">
        <v>5</v>
      </c>
      <c r="M16" s="149">
        <v>2</v>
      </c>
      <c r="N16" s="149">
        <v>5</v>
      </c>
      <c r="O16" s="149">
        <v>1</v>
      </c>
      <c r="P16" s="149">
        <v>2</v>
      </c>
      <c r="Q16" s="149">
        <v>5</v>
      </c>
      <c r="R16" s="149">
        <v>3</v>
      </c>
      <c r="S16" s="151"/>
      <c r="T16" s="151"/>
      <c r="U16" s="121">
        <v>25</v>
      </c>
      <c r="V16" s="149">
        <v>1</v>
      </c>
      <c r="W16" s="149">
        <v>5</v>
      </c>
      <c r="X16" s="149">
        <v>2</v>
      </c>
      <c r="Y16" s="149">
        <v>2</v>
      </c>
      <c r="Z16" s="149">
        <v>0</v>
      </c>
      <c r="AA16" s="149">
        <v>2</v>
      </c>
      <c r="AB16" s="149">
        <v>1</v>
      </c>
      <c r="AC16" s="149">
        <v>5</v>
      </c>
      <c r="AD16" s="151"/>
      <c r="AE16" s="151"/>
      <c r="AF16" s="121">
        <v>18</v>
      </c>
      <c r="AG16" s="121">
        <v>43</v>
      </c>
      <c r="AH16" s="152">
        <v>0.20833333333333334</v>
      </c>
      <c r="AI16" s="153">
        <v>0</v>
      </c>
      <c r="AJ16" s="153">
        <v>0.4375</v>
      </c>
      <c r="AK16" s="153">
        <v>0.6430555555555556</v>
      </c>
      <c r="AL16" s="154">
        <v>0.2055556</v>
      </c>
      <c r="AM16" s="155">
        <v>0</v>
      </c>
      <c r="AN16" s="162">
        <v>0</v>
      </c>
      <c r="AO16" s="155">
        <v>0</v>
      </c>
      <c r="AP16" s="156">
        <v>0</v>
      </c>
      <c r="AQ16" s="44">
        <v>0</v>
      </c>
      <c r="AR16" s="151">
        <v>43</v>
      </c>
      <c r="AS16" s="157">
        <v>1</v>
      </c>
      <c r="AT16" s="158">
        <v>3</v>
      </c>
      <c r="AU16" s="159">
        <v>6</v>
      </c>
      <c r="AV16" s="158">
        <v>1</v>
      </c>
      <c r="AW16" s="159">
        <v>5</v>
      </c>
      <c r="AX16" s="98"/>
      <c r="AY16" s="147">
        <v>100300600100</v>
      </c>
      <c r="AZ16" s="45"/>
      <c r="BA16" s="45"/>
    </row>
    <row r="17" spans="1:53" s="19" customFormat="1" ht="15" customHeight="1">
      <c r="A17" s="97">
        <v>11</v>
      </c>
      <c r="B17" s="12"/>
      <c r="C17" s="97">
        <v>11</v>
      </c>
      <c r="D17" s="150">
        <v>126</v>
      </c>
      <c r="E17" s="150" t="s">
        <v>467</v>
      </c>
      <c r="F17" s="150" t="s">
        <v>468</v>
      </c>
      <c r="G17" s="150" t="s">
        <v>451</v>
      </c>
      <c r="H17" s="150">
        <v>1994</v>
      </c>
      <c r="I17" s="150" t="s">
        <v>469</v>
      </c>
      <c r="J17" s="150"/>
      <c r="K17" s="149">
        <v>0</v>
      </c>
      <c r="L17" s="149">
        <v>3</v>
      </c>
      <c r="M17" s="149">
        <v>0</v>
      </c>
      <c r="N17" s="149">
        <v>5</v>
      </c>
      <c r="O17" s="149">
        <v>0</v>
      </c>
      <c r="P17" s="149">
        <v>2</v>
      </c>
      <c r="Q17" s="149">
        <v>5</v>
      </c>
      <c r="R17" s="149">
        <v>5</v>
      </c>
      <c r="S17" s="151"/>
      <c r="T17" s="151"/>
      <c r="U17" s="121">
        <v>20</v>
      </c>
      <c r="V17" s="149">
        <v>0</v>
      </c>
      <c r="W17" s="149">
        <v>1</v>
      </c>
      <c r="X17" s="149">
        <v>5</v>
      </c>
      <c r="Y17" s="149">
        <v>5</v>
      </c>
      <c r="Z17" s="149">
        <v>5</v>
      </c>
      <c r="AA17" s="149">
        <v>3</v>
      </c>
      <c r="AB17" s="149">
        <v>1</v>
      </c>
      <c r="AC17" s="149">
        <v>5</v>
      </c>
      <c r="AD17" s="151"/>
      <c r="AE17" s="151"/>
      <c r="AF17" s="121">
        <v>25</v>
      </c>
      <c r="AG17" s="121">
        <v>45</v>
      </c>
      <c r="AH17" s="152">
        <v>0.20833333333333334</v>
      </c>
      <c r="AI17" s="153">
        <v>0</v>
      </c>
      <c r="AJ17" s="153">
        <v>0.45</v>
      </c>
      <c r="AK17" s="153">
        <v>0.6666666666666666</v>
      </c>
      <c r="AL17" s="154">
        <v>0.2166667</v>
      </c>
      <c r="AM17" s="155">
        <v>0</v>
      </c>
      <c r="AN17" s="162">
        <v>12</v>
      </c>
      <c r="AO17" s="155">
        <v>0</v>
      </c>
      <c r="AP17" s="156">
        <v>3</v>
      </c>
      <c r="AQ17" s="44">
        <v>0</v>
      </c>
      <c r="AR17" s="151">
        <v>48</v>
      </c>
      <c r="AS17" s="157">
        <v>4</v>
      </c>
      <c r="AT17" s="158">
        <v>2</v>
      </c>
      <c r="AU17" s="159">
        <v>1</v>
      </c>
      <c r="AV17" s="158">
        <v>2</v>
      </c>
      <c r="AW17" s="159">
        <v>7</v>
      </c>
      <c r="AX17" s="98"/>
      <c r="AY17" s="147">
        <v>400200100200</v>
      </c>
      <c r="AZ17" s="45"/>
      <c r="BA17" s="45"/>
    </row>
    <row r="18" spans="1:53" s="19" customFormat="1" ht="15" customHeight="1">
      <c r="A18" s="97">
        <v>12</v>
      </c>
      <c r="B18" s="12"/>
      <c r="C18" s="97">
        <v>12</v>
      </c>
      <c r="D18" s="150">
        <v>135</v>
      </c>
      <c r="E18" s="150" t="s">
        <v>554</v>
      </c>
      <c r="F18" s="150" t="s">
        <v>555</v>
      </c>
      <c r="G18" s="150" t="s">
        <v>494</v>
      </c>
      <c r="H18" s="150">
        <v>1993</v>
      </c>
      <c r="I18" s="150" t="s">
        <v>556</v>
      </c>
      <c r="J18" s="150"/>
      <c r="K18" s="149">
        <v>5</v>
      </c>
      <c r="L18" s="149">
        <v>5</v>
      </c>
      <c r="M18" s="149">
        <v>0</v>
      </c>
      <c r="N18" s="149">
        <v>3</v>
      </c>
      <c r="O18" s="149">
        <v>5</v>
      </c>
      <c r="P18" s="149">
        <v>2</v>
      </c>
      <c r="Q18" s="149">
        <v>5</v>
      </c>
      <c r="R18" s="149">
        <v>5</v>
      </c>
      <c r="S18" s="151"/>
      <c r="T18" s="151"/>
      <c r="U18" s="121">
        <v>30</v>
      </c>
      <c r="V18" s="149">
        <v>1</v>
      </c>
      <c r="W18" s="149">
        <v>2</v>
      </c>
      <c r="X18" s="149">
        <v>1</v>
      </c>
      <c r="Y18" s="149">
        <v>5</v>
      </c>
      <c r="Z18" s="149">
        <v>3</v>
      </c>
      <c r="AA18" s="149">
        <v>5</v>
      </c>
      <c r="AB18" s="149">
        <v>5</v>
      </c>
      <c r="AC18" s="149">
        <v>5</v>
      </c>
      <c r="AD18" s="151"/>
      <c r="AE18" s="151"/>
      <c r="AF18" s="121">
        <v>27</v>
      </c>
      <c r="AG18" s="121">
        <v>57</v>
      </c>
      <c r="AH18" s="152">
        <v>0.20833333333333334</v>
      </c>
      <c r="AI18" s="153">
        <v>0</v>
      </c>
      <c r="AJ18" s="153">
        <v>0.456944444444444</v>
      </c>
      <c r="AK18" s="153">
        <v>0.6576388888888889</v>
      </c>
      <c r="AL18" s="154">
        <v>0.2006944</v>
      </c>
      <c r="AM18" s="155">
        <v>0</v>
      </c>
      <c r="AN18" s="162">
        <v>0</v>
      </c>
      <c r="AO18" s="155">
        <v>0</v>
      </c>
      <c r="AP18" s="156">
        <v>0</v>
      </c>
      <c r="AQ18" s="44">
        <v>0</v>
      </c>
      <c r="AR18" s="151">
        <v>57</v>
      </c>
      <c r="AS18" s="157">
        <v>1</v>
      </c>
      <c r="AT18" s="158">
        <v>2</v>
      </c>
      <c r="AU18" s="159">
        <v>2</v>
      </c>
      <c r="AV18" s="158">
        <v>2</v>
      </c>
      <c r="AW18" s="159">
        <v>9</v>
      </c>
      <c r="AX18" s="98"/>
      <c r="AY18" s="147">
        <v>100200200200</v>
      </c>
      <c r="AZ18" s="45"/>
      <c r="BA18" s="45"/>
    </row>
    <row r="19" spans="1:53" s="19" customFormat="1" ht="15" customHeight="1">
      <c r="A19" s="97">
        <v>13</v>
      </c>
      <c r="B19" s="12"/>
      <c r="C19" s="97">
        <v>13</v>
      </c>
      <c r="D19" s="150">
        <v>137</v>
      </c>
      <c r="E19" s="150" t="s">
        <v>276</v>
      </c>
      <c r="F19" s="150" t="s">
        <v>277</v>
      </c>
      <c r="G19" s="150" t="s">
        <v>228</v>
      </c>
      <c r="H19" s="150">
        <v>1993</v>
      </c>
      <c r="I19" s="150" t="s">
        <v>278</v>
      </c>
      <c r="J19" s="150" t="s">
        <v>193</v>
      </c>
      <c r="K19" s="149">
        <v>3</v>
      </c>
      <c r="L19" s="149">
        <v>5</v>
      </c>
      <c r="M19" s="149">
        <v>5</v>
      </c>
      <c r="N19" s="149">
        <v>5</v>
      </c>
      <c r="O19" s="149">
        <v>5</v>
      </c>
      <c r="P19" s="149">
        <v>5</v>
      </c>
      <c r="Q19" s="149">
        <v>5</v>
      </c>
      <c r="R19" s="149">
        <v>5</v>
      </c>
      <c r="S19" s="151"/>
      <c r="T19" s="151"/>
      <c r="U19" s="121">
        <v>38</v>
      </c>
      <c r="V19" s="149">
        <v>3</v>
      </c>
      <c r="W19" s="149">
        <v>3</v>
      </c>
      <c r="X19" s="149">
        <v>5</v>
      </c>
      <c r="Y19" s="149">
        <v>5</v>
      </c>
      <c r="Z19" s="149">
        <v>2</v>
      </c>
      <c r="AA19" s="149">
        <v>5</v>
      </c>
      <c r="AB19" s="149">
        <v>5</v>
      </c>
      <c r="AC19" s="149">
        <v>0</v>
      </c>
      <c r="AD19" s="151"/>
      <c r="AE19" s="151"/>
      <c r="AF19" s="121">
        <v>28</v>
      </c>
      <c r="AG19" s="121">
        <v>66</v>
      </c>
      <c r="AH19" s="152">
        <v>0.20833333333333334</v>
      </c>
      <c r="AI19" s="153">
        <v>0</v>
      </c>
      <c r="AJ19" s="153">
        <v>0.465277777777778</v>
      </c>
      <c r="AK19" s="153">
        <v>0.675</v>
      </c>
      <c r="AL19" s="154">
        <v>0.2097222</v>
      </c>
      <c r="AM19" s="155">
        <v>0</v>
      </c>
      <c r="AN19" s="162">
        <v>2</v>
      </c>
      <c r="AO19" s="155">
        <v>0</v>
      </c>
      <c r="AP19" s="156">
        <v>1</v>
      </c>
      <c r="AQ19" s="121">
        <v>0</v>
      </c>
      <c r="AR19" s="151">
        <v>67</v>
      </c>
      <c r="AS19" s="157">
        <v>1</v>
      </c>
      <c r="AT19" s="158">
        <v>0</v>
      </c>
      <c r="AU19" s="159">
        <v>1</v>
      </c>
      <c r="AV19" s="158">
        <v>3</v>
      </c>
      <c r="AW19" s="159">
        <v>11</v>
      </c>
      <c r="AX19" s="98"/>
      <c r="AY19" s="147">
        <v>100000100300</v>
      </c>
      <c r="AZ19" s="45"/>
      <c r="BA19" s="45"/>
    </row>
    <row r="20" spans="1:53" s="19" customFormat="1" ht="15" customHeight="1">
      <c r="A20" s="97">
        <v>14</v>
      </c>
      <c r="B20" s="12"/>
      <c r="C20" s="97">
        <v>14</v>
      </c>
      <c r="D20" s="150">
        <v>143</v>
      </c>
      <c r="E20" s="150" t="s">
        <v>273</v>
      </c>
      <c r="F20" s="150" t="s">
        <v>274</v>
      </c>
      <c r="G20" s="150" t="s">
        <v>228</v>
      </c>
      <c r="H20" s="150">
        <v>1993</v>
      </c>
      <c r="I20" s="150" t="s">
        <v>275</v>
      </c>
      <c r="J20" s="150" t="s">
        <v>193</v>
      </c>
      <c r="K20" s="149">
        <v>5</v>
      </c>
      <c r="L20" s="149">
        <v>5</v>
      </c>
      <c r="M20" s="149">
        <v>5</v>
      </c>
      <c r="N20" s="149">
        <v>5</v>
      </c>
      <c r="O20" s="149">
        <v>3</v>
      </c>
      <c r="P20" s="149">
        <v>5</v>
      </c>
      <c r="Q20" s="149">
        <v>5</v>
      </c>
      <c r="R20" s="149">
        <v>2</v>
      </c>
      <c r="S20" s="151"/>
      <c r="T20" s="151"/>
      <c r="U20" s="121">
        <v>35</v>
      </c>
      <c r="V20" s="149">
        <v>3</v>
      </c>
      <c r="W20" s="149">
        <v>5</v>
      </c>
      <c r="X20" s="149">
        <v>5</v>
      </c>
      <c r="Y20" s="149">
        <v>5</v>
      </c>
      <c r="Z20" s="149">
        <v>1</v>
      </c>
      <c r="AA20" s="149">
        <v>5</v>
      </c>
      <c r="AB20" s="149">
        <v>5</v>
      </c>
      <c r="AC20" s="149">
        <v>1</v>
      </c>
      <c r="AD20" s="151"/>
      <c r="AE20" s="151"/>
      <c r="AF20" s="121">
        <v>30</v>
      </c>
      <c r="AG20" s="121">
        <v>65</v>
      </c>
      <c r="AH20" s="152">
        <v>0.20833333333333334</v>
      </c>
      <c r="AI20" s="153">
        <v>0</v>
      </c>
      <c r="AJ20" s="153">
        <v>0.44166666666666665</v>
      </c>
      <c r="AK20" s="153">
        <v>0.65625</v>
      </c>
      <c r="AL20" s="154">
        <v>0.2145833</v>
      </c>
      <c r="AM20" s="155">
        <v>0</v>
      </c>
      <c r="AN20" s="162">
        <v>9</v>
      </c>
      <c r="AO20" s="155">
        <v>0</v>
      </c>
      <c r="AP20" s="156">
        <v>2</v>
      </c>
      <c r="AQ20" s="44">
        <v>0</v>
      </c>
      <c r="AR20" s="151">
        <v>67</v>
      </c>
      <c r="AS20" s="157">
        <v>0</v>
      </c>
      <c r="AT20" s="158">
        <v>2</v>
      </c>
      <c r="AU20" s="159">
        <v>1</v>
      </c>
      <c r="AV20" s="158">
        <v>2</v>
      </c>
      <c r="AW20" s="159">
        <v>11</v>
      </c>
      <c r="AX20" s="98"/>
      <c r="AY20" s="147">
        <v>200100200</v>
      </c>
      <c r="AZ20" s="45"/>
      <c r="BA20" s="45"/>
    </row>
    <row r="21" spans="1:53" s="19" customFormat="1" ht="15" customHeight="1">
      <c r="A21" s="97">
        <v>15</v>
      </c>
      <c r="B21" s="12"/>
      <c r="C21" s="97">
        <v>15</v>
      </c>
      <c r="D21" s="150">
        <v>124</v>
      </c>
      <c r="E21" s="150" t="s">
        <v>197</v>
      </c>
      <c r="F21" s="150" t="s">
        <v>200</v>
      </c>
      <c r="G21" s="150" t="s">
        <v>187</v>
      </c>
      <c r="H21" s="150">
        <v>1993</v>
      </c>
      <c r="I21" s="150" t="s">
        <v>201</v>
      </c>
      <c r="J21" s="150"/>
      <c r="K21" s="149">
        <v>3</v>
      </c>
      <c r="L21" s="149">
        <v>5</v>
      </c>
      <c r="M21" s="149">
        <v>5</v>
      </c>
      <c r="N21" s="149">
        <v>5</v>
      </c>
      <c r="O21" s="149">
        <v>5</v>
      </c>
      <c r="P21" s="149">
        <v>5</v>
      </c>
      <c r="Q21" s="149">
        <v>3</v>
      </c>
      <c r="R21" s="149">
        <v>5</v>
      </c>
      <c r="S21" s="151"/>
      <c r="T21" s="151"/>
      <c r="U21" s="121">
        <v>36</v>
      </c>
      <c r="V21" s="149">
        <v>3</v>
      </c>
      <c r="W21" s="149">
        <v>5</v>
      </c>
      <c r="X21" s="149">
        <v>3</v>
      </c>
      <c r="Y21" s="149">
        <v>3</v>
      </c>
      <c r="Z21" s="149">
        <v>5</v>
      </c>
      <c r="AA21" s="149">
        <v>5</v>
      </c>
      <c r="AB21" s="149">
        <v>5</v>
      </c>
      <c r="AC21" s="149">
        <v>5</v>
      </c>
      <c r="AD21" s="151"/>
      <c r="AE21" s="151"/>
      <c r="AF21" s="121">
        <v>34</v>
      </c>
      <c r="AG21" s="121">
        <v>70</v>
      </c>
      <c r="AH21" s="152">
        <v>0.20833333333333334</v>
      </c>
      <c r="AI21" s="153">
        <v>0</v>
      </c>
      <c r="AJ21" s="153">
        <v>0.44305555555555554</v>
      </c>
      <c r="AK21" s="153">
        <v>0.6298611111111111</v>
      </c>
      <c r="AL21" s="154">
        <v>0.1868056</v>
      </c>
      <c r="AM21" s="155">
        <v>0</v>
      </c>
      <c r="AN21" s="162">
        <v>0</v>
      </c>
      <c r="AO21" s="155">
        <v>0</v>
      </c>
      <c r="AP21" s="156">
        <v>0</v>
      </c>
      <c r="AQ21" s="44">
        <v>0</v>
      </c>
      <c r="AR21" s="151">
        <v>70</v>
      </c>
      <c r="AS21" s="157">
        <v>0</v>
      </c>
      <c r="AT21" s="158">
        <v>0</v>
      </c>
      <c r="AU21" s="159">
        <v>0</v>
      </c>
      <c r="AV21" s="158">
        <v>5</v>
      </c>
      <c r="AW21" s="159">
        <v>11</v>
      </c>
      <c r="AX21" s="98"/>
      <c r="AY21" s="147">
        <v>500</v>
      </c>
      <c r="AZ21" s="45"/>
      <c r="BA21" s="45"/>
    </row>
    <row r="22" spans="1:53" s="19" customFormat="1" ht="15" customHeight="1">
      <c r="A22" s="97">
        <v>16</v>
      </c>
      <c r="B22" s="12"/>
      <c r="C22" s="97">
        <v>16</v>
      </c>
      <c r="D22" s="150">
        <v>152</v>
      </c>
      <c r="E22" s="150" t="s">
        <v>390</v>
      </c>
      <c r="F22" s="150" t="s">
        <v>391</v>
      </c>
      <c r="G22" s="150" t="s">
        <v>377</v>
      </c>
      <c r="H22" s="150">
        <v>1994</v>
      </c>
      <c r="I22" s="150" t="s">
        <v>652</v>
      </c>
      <c r="J22" s="150"/>
      <c r="K22" s="149">
        <v>5</v>
      </c>
      <c r="L22" s="149">
        <v>5</v>
      </c>
      <c r="M22" s="149">
        <v>5</v>
      </c>
      <c r="N22" s="149">
        <v>5</v>
      </c>
      <c r="O22" s="149">
        <v>5</v>
      </c>
      <c r="P22" s="149">
        <v>5</v>
      </c>
      <c r="Q22" s="149">
        <v>5</v>
      </c>
      <c r="R22" s="149">
        <v>5</v>
      </c>
      <c r="S22" s="151"/>
      <c r="T22" s="151"/>
      <c r="U22" s="121">
        <v>40</v>
      </c>
      <c r="V22" s="149">
        <v>3</v>
      </c>
      <c r="W22" s="149">
        <v>3</v>
      </c>
      <c r="X22" s="149">
        <v>5</v>
      </c>
      <c r="Y22" s="149">
        <v>5</v>
      </c>
      <c r="Z22" s="149">
        <v>1</v>
      </c>
      <c r="AA22" s="149">
        <v>5</v>
      </c>
      <c r="AB22" s="149">
        <v>5</v>
      </c>
      <c r="AC22" s="149">
        <v>5</v>
      </c>
      <c r="AD22" s="151"/>
      <c r="AE22" s="151"/>
      <c r="AF22" s="121">
        <v>32</v>
      </c>
      <c r="AG22" s="121">
        <v>72</v>
      </c>
      <c r="AH22" s="152">
        <v>0.20833333333333334</v>
      </c>
      <c r="AI22" s="153">
        <v>0</v>
      </c>
      <c r="AJ22" s="153">
        <v>0.4444444444444444</v>
      </c>
      <c r="AK22" s="153">
        <v>0.6604166666666667</v>
      </c>
      <c r="AL22" s="154">
        <v>0.2159722</v>
      </c>
      <c r="AM22" s="155">
        <v>0</v>
      </c>
      <c r="AN22" s="162">
        <v>11</v>
      </c>
      <c r="AO22" s="155">
        <v>0</v>
      </c>
      <c r="AP22" s="156">
        <v>3</v>
      </c>
      <c r="AQ22" s="44">
        <v>0</v>
      </c>
      <c r="AR22" s="151">
        <v>75</v>
      </c>
      <c r="AS22" s="157">
        <v>0</v>
      </c>
      <c r="AT22" s="158">
        <v>1</v>
      </c>
      <c r="AU22" s="159">
        <v>0</v>
      </c>
      <c r="AV22" s="158">
        <v>2</v>
      </c>
      <c r="AW22" s="159">
        <v>13</v>
      </c>
      <c r="AX22" s="98"/>
      <c r="AY22" s="147">
        <v>100000200</v>
      </c>
      <c r="AZ22" s="45"/>
      <c r="BA22" s="45"/>
    </row>
    <row r="23" spans="1:53" s="19" customFormat="1" ht="15" customHeight="1">
      <c r="A23" s="97">
        <v>17</v>
      </c>
      <c r="B23" s="12"/>
      <c r="C23" s="97">
        <v>17</v>
      </c>
      <c r="D23" s="150">
        <v>128</v>
      </c>
      <c r="E23" s="150" t="s">
        <v>279</v>
      </c>
      <c r="F23" s="150" t="s">
        <v>280</v>
      </c>
      <c r="G23" s="150" t="s">
        <v>228</v>
      </c>
      <c r="H23" s="150">
        <v>1994</v>
      </c>
      <c r="I23" s="150" t="s">
        <v>281</v>
      </c>
      <c r="J23" s="150" t="s">
        <v>193</v>
      </c>
      <c r="K23" s="149">
        <v>3</v>
      </c>
      <c r="L23" s="149">
        <v>5</v>
      </c>
      <c r="M23" s="149">
        <v>5</v>
      </c>
      <c r="N23" s="149">
        <v>5</v>
      </c>
      <c r="O23" s="149">
        <v>5</v>
      </c>
      <c r="P23" s="149">
        <v>5</v>
      </c>
      <c r="Q23" s="149">
        <v>5</v>
      </c>
      <c r="R23" s="149">
        <v>5</v>
      </c>
      <c r="S23" s="151"/>
      <c r="T23" s="151"/>
      <c r="U23" s="121">
        <v>38</v>
      </c>
      <c r="V23" s="149">
        <v>5</v>
      </c>
      <c r="W23" s="149">
        <v>5</v>
      </c>
      <c r="X23" s="149">
        <v>5</v>
      </c>
      <c r="Y23" s="149">
        <v>3</v>
      </c>
      <c r="Z23" s="149">
        <v>5</v>
      </c>
      <c r="AA23" s="149">
        <v>5</v>
      </c>
      <c r="AB23" s="149">
        <v>5</v>
      </c>
      <c r="AC23" s="149">
        <v>5</v>
      </c>
      <c r="AD23" s="151"/>
      <c r="AE23" s="151"/>
      <c r="AF23" s="121">
        <v>38</v>
      </c>
      <c r="AG23" s="121">
        <v>76</v>
      </c>
      <c r="AH23" s="152">
        <v>0.20833333333333334</v>
      </c>
      <c r="AI23" s="153">
        <v>0</v>
      </c>
      <c r="AJ23" s="153">
        <v>0.470833333333333</v>
      </c>
      <c r="AK23" s="153">
        <v>0.6784722222222223</v>
      </c>
      <c r="AL23" s="154">
        <v>0.2076389</v>
      </c>
      <c r="AM23" s="155">
        <v>0</v>
      </c>
      <c r="AN23" s="162">
        <v>0</v>
      </c>
      <c r="AO23" s="155">
        <v>0</v>
      </c>
      <c r="AP23" s="156">
        <v>0</v>
      </c>
      <c r="AQ23" s="44">
        <v>0</v>
      </c>
      <c r="AR23" s="151">
        <v>76</v>
      </c>
      <c r="AS23" s="157">
        <v>0</v>
      </c>
      <c r="AT23" s="158">
        <v>0</v>
      </c>
      <c r="AU23" s="159">
        <v>0</v>
      </c>
      <c r="AV23" s="158">
        <v>2</v>
      </c>
      <c r="AW23" s="159">
        <v>14</v>
      </c>
      <c r="AX23" s="98"/>
      <c r="AY23" s="147">
        <v>200</v>
      </c>
      <c r="AZ23" s="45"/>
      <c r="BA23" s="45"/>
    </row>
    <row r="24" spans="1:53" s="19" customFormat="1" ht="15" customHeight="1">
      <c r="A24" s="97">
        <v>18</v>
      </c>
      <c r="B24" s="12"/>
      <c r="C24" s="97">
        <v>18</v>
      </c>
      <c r="D24" s="150">
        <v>146</v>
      </c>
      <c r="E24" s="150" t="s">
        <v>422</v>
      </c>
      <c r="F24" s="150" t="s">
        <v>417</v>
      </c>
      <c r="G24" s="150" t="s">
        <v>416</v>
      </c>
      <c r="H24" s="150">
        <v>1994</v>
      </c>
      <c r="I24" s="150" t="s">
        <v>418</v>
      </c>
      <c r="J24" s="150" t="s">
        <v>193</v>
      </c>
      <c r="K24" s="149">
        <v>5</v>
      </c>
      <c r="L24" s="149">
        <v>5</v>
      </c>
      <c r="M24" s="149">
        <v>5</v>
      </c>
      <c r="N24" s="149">
        <v>5</v>
      </c>
      <c r="O24" s="149">
        <v>5</v>
      </c>
      <c r="P24" s="149">
        <v>5</v>
      </c>
      <c r="Q24" s="149">
        <v>5</v>
      </c>
      <c r="R24" s="149">
        <v>5</v>
      </c>
      <c r="S24" s="151"/>
      <c r="T24" s="151"/>
      <c r="U24" s="121">
        <v>40</v>
      </c>
      <c r="V24" s="149">
        <v>5</v>
      </c>
      <c r="W24" s="149">
        <v>3</v>
      </c>
      <c r="X24" s="149">
        <v>5</v>
      </c>
      <c r="Y24" s="149">
        <v>5</v>
      </c>
      <c r="Z24" s="149">
        <v>5</v>
      </c>
      <c r="AA24" s="149">
        <v>5</v>
      </c>
      <c r="AB24" s="149">
        <v>5</v>
      </c>
      <c r="AC24" s="149">
        <v>5</v>
      </c>
      <c r="AD24" s="151"/>
      <c r="AE24" s="151"/>
      <c r="AF24" s="121">
        <v>38</v>
      </c>
      <c r="AG24" s="121">
        <v>78</v>
      </c>
      <c r="AH24" s="152">
        <v>0.20833333333333334</v>
      </c>
      <c r="AI24" s="153">
        <v>0</v>
      </c>
      <c r="AJ24" s="153">
        <v>0.461111111111111</v>
      </c>
      <c r="AK24" s="153">
        <v>0.6583333333333333</v>
      </c>
      <c r="AL24" s="154">
        <v>0.1972222</v>
      </c>
      <c r="AM24" s="155">
        <v>0</v>
      </c>
      <c r="AN24" s="162">
        <v>0</v>
      </c>
      <c r="AO24" s="155">
        <v>0</v>
      </c>
      <c r="AP24" s="156">
        <v>0</v>
      </c>
      <c r="AQ24" s="44">
        <v>0</v>
      </c>
      <c r="AR24" s="151">
        <v>78</v>
      </c>
      <c r="AS24" s="157">
        <v>0</v>
      </c>
      <c r="AT24" s="158">
        <v>0</v>
      </c>
      <c r="AU24" s="159">
        <v>0</v>
      </c>
      <c r="AV24" s="158">
        <v>1</v>
      </c>
      <c r="AW24" s="159">
        <v>15</v>
      </c>
      <c r="AX24" s="98"/>
      <c r="AY24" s="147">
        <v>100</v>
      </c>
      <c r="AZ24" s="45"/>
      <c r="BA24" s="45"/>
    </row>
    <row r="25" spans="1:53" s="19" customFormat="1" ht="15" customHeight="1">
      <c r="A25" s="97">
        <v>19</v>
      </c>
      <c r="B25" s="12"/>
      <c r="C25" s="97">
        <v>19</v>
      </c>
      <c r="D25" s="150">
        <v>147</v>
      </c>
      <c r="E25" s="150" t="s">
        <v>419</v>
      </c>
      <c r="F25" s="150" t="s">
        <v>420</v>
      </c>
      <c r="G25" s="150" t="s">
        <v>416</v>
      </c>
      <c r="H25" s="150">
        <v>1994</v>
      </c>
      <c r="I25" s="150" t="s">
        <v>421</v>
      </c>
      <c r="J25" s="150" t="s">
        <v>193</v>
      </c>
      <c r="K25" s="149">
        <v>5</v>
      </c>
      <c r="L25" s="149">
        <v>5</v>
      </c>
      <c r="M25" s="149">
        <v>5</v>
      </c>
      <c r="N25" s="149">
        <v>5</v>
      </c>
      <c r="O25" s="149">
        <v>5</v>
      </c>
      <c r="P25" s="149">
        <v>5</v>
      </c>
      <c r="Q25" s="149">
        <v>5</v>
      </c>
      <c r="R25" s="149">
        <v>5</v>
      </c>
      <c r="S25" s="151"/>
      <c r="T25" s="151"/>
      <c r="U25" s="121">
        <v>40</v>
      </c>
      <c r="V25" s="149">
        <v>5</v>
      </c>
      <c r="W25" s="149">
        <v>5</v>
      </c>
      <c r="X25" s="149">
        <v>5</v>
      </c>
      <c r="Y25" s="149">
        <v>5</v>
      </c>
      <c r="Z25" s="149">
        <v>3</v>
      </c>
      <c r="AA25" s="149">
        <v>5</v>
      </c>
      <c r="AB25" s="149">
        <v>5</v>
      </c>
      <c r="AC25" s="149">
        <v>5</v>
      </c>
      <c r="AD25" s="151"/>
      <c r="AE25" s="151"/>
      <c r="AF25" s="121">
        <v>38</v>
      </c>
      <c r="AG25" s="121">
        <v>78</v>
      </c>
      <c r="AH25" s="152">
        <v>0.20833333333333334</v>
      </c>
      <c r="AI25" s="153">
        <v>0</v>
      </c>
      <c r="AJ25" s="153">
        <v>0.44027777777777777</v>
      </c>
      <c r="AK25" s="153">
        <v>0.6451388888888888</v>
      </c>
      <c r="AL25" s="154">
        <v>0.2048611</v>
      </c>
      <c r="AM25" s="155">
        <v>0</v>
      </c>
      <c r="AN25" s="162">
        <v>0</v>
      </c>
      <c r="AO25" s="155">
        <v>0</v>
      </c>
      <c r="AP25" s="156">
        <v>0</v>
      </c>
      <c r="AQ25" s="44">
        <v>0</v>
      </c>
      <c r="AR25" s="151">
        <v>78</v>
      </c>
      <c r="AS25" s="157">
        <v>0</v>
      </c>
      <c r="AT25" s="158">
        <v>0</v>
      </c>
      <c r="AU25" s="159">
        <v>0</v>
      </c>
      <c r="AV25" s="158">
        <v>1</v>
      </c>
      <c r="AW25" s="159">
        <v>15</v>
      </c>
      <c r="AX25" s="98"/>
      <c r="AY25" s="147">
        <v>100</v>
      </c>
      <c r="AZ25" s="45"/>
      <c r="BA25" s="45"/>
    </row>
    <row r="26" spans="1:53" s="19" customFormat="1" ht="15" customHeight="1">
      <c r="A26" s="97">
        <v>20</v>
      </c>
      <c r="B26" s="12"/>
      <c r="C26" s="97">
        <v>20</v>
      </c>
      <c r="D26" s="150">
        <v>144</v>
      </c>
      <c r="E26" s="150" t="s">
        <v>388</v>
      </c>
      <c r="F26" s="150" t="s">
        <v>389</v>
      </c>
      <c r="G26" s="150" t="s">
        <v>377</v>
      </c>
      <c r="H26" s="150">
        <v>1994</v>
      </c>
      <c r="I26" s="150" t="s">
        <v>651</v>
      </c>
      <c r="J26" s="150" t="s">
        <v>193</v>
      </c>
      <c r="K26" s="149">
        <v>5</v>
      </c>
      <c r="L26" s="149">
        <v>5</v>
      </c>
      <c r="M26" s="149">
        <v>5</v>
      </c>
      <c r="N26" s="149">
        <v>5</v>
      </c>
      <c r="O26" s="149">
        <v>5</v>
      </c>
      <c r="P26" s="149">
        <v>5</v>
      </c>
      <c r="Q26" s="149">
        <v>5</v>
      </c>
      <c r="R26" s="149">
        <v>5</v>
      </c>
      <c r="S26" s="151"/>
      <c r="T26" s="151"/>
      <c r="U26" s="121">
        <v>40</v>
      </c>
      <c r="V26" s="149">
        <v>5</v>
      </c>
      <c r="W26" s="149">
        <v>5</v>
      </c>
      <c r="X26" s="149">
        <v>5</v>
      </c>
      <c r="Y26" s="149">
        <v>5</v>
      </c>
      <c r="Z26" s="149">
        <v>5</v>
      </c>
      <c r="AA26" s="149">
        <v>5</v>
      </c>
      <c r="AB26" s="149">
        <v>3</v>
      </c>
      <c r="AC26" s="149">
        <v>1</v>
      </c>
      <c r="AD26" s="151"/>
      <c r="AE26" s="151"/>
      <c r="AF26" s="121">
        <v>34</v>
      </c>
      <c r="AG26" s="121">
        <v>74</v>
      </c>
      <c r="AH26" s="152">
        <v>0.20833333333333334</v>
      </c>
      <c r="AI26" s="153">
        <v>0</v>
      </c>
      <c r="AJ26" s="153">
        <v>0.4388888888888889</v>
      </c>
      <c r="AK26" s="153">
        <v>0.6659722222222222</v>
      </c>
      <c r="AL26" s="154">
        <v>0.2270833</v>
      </c>
      <c r="AM26" s="155">
        <v>0</v>
      </c>
      <c r="AN26" s="162">
        <v>27</v>
      </c>
      <c r="AO26" s="155">
        <v>0</v>
      </c>
      <c r="AP26" s="156">
        <v>6</v>
      </c>
      <c r="AQ26" s="44">
        <v>0</v>
      </c>
      <c r="AR26" s="151">
        <v>80</v>
      </c>
      <c r="AS26" s="157">
        <v>0</v>
      </c>
      <c r="AT26" s="158">
        <v>1</v>
      </c>
      <c r="AU26" s="159">
        <v>0</v>
      </c>
      <c r="AV26" s="158">
        <v>1</v>
      </c>
      <c r="AW26" s="159">
        <v>14</v>
      </c>
      <c r="AX26" s="98"/>
      <c r="AY26" s="147">
        <v>100000100</v>
      </c>
      <c r="AZ26" s="45"/>
      <c r="BA26" s="45"/>
    </row>
    <row r="27" spans="1:53" s="19" customFormat="1" ht="15" customHeight="1">
      <c r="A27" s="97">
        <v>21</v>
      </c>
      <c r="B27" s="12"/>
      <c r="C27" s="97">
        <v>21</v>
      </c>
      <c r="D27" s="150">
        <v>132</v>
      </c>
      <c r="E27" s="150" t="s">
        <v>197</v>
      </c>
      <c r="F27" s="150" t="s">
        <v>198</v>
      </c>
      <c r="G27" s="150" t="s">
        <v>187</v>
      </c>
      <c r="H27" s="150">
        <v>1994</v>
      </c>
      <c r="I27" s="150" t="s">
        <v>199</v>
      </c>
      <c r="J27" s="150" t="s">
        <v>193</v>
      </c>
      <c r="K27" s="149">
        <v>5</v>
      </c>
      <c r="L27" s="149">
        <v>5</v>
      </c>
      <c r="M27" s="149">
        <v>5</v>
      </c>
      <c r="N27" s="149">
        <v>5</v>
      </c>
      <c r="O27" s="149">
        <v>5</v>
      </c>
      <c r="P27" s="149">
        <v>5</v>
      </c>
      <c r="Q27" s="149">
        <v>5</v>
      </c>
      <c r="R27" s="149">
        <v>5</v>
      </c>
      <c r="S27" s="151"/>
      <c r="T27" s="151"/>
      <c r="U27" s="121">
        <v>40</v>
      </c>
      <c r="V27" s="149">
        <v>5</v>
      </c>
      <c r="W27" s="149">
        <v>5</v>
      </c>
      <c r="X27" s="149">
        <v>5</v>
      </c>
      <c r="Y27" s="149">
        <v>5</v>
      </c>
      <c r="Z27" s="149">
        <v>5</v>
      </c>
      <c r="AA27" s="149">
        <v>5</v>
      </c>
      <c r="AB27" s="149">
        <v>5</v>
      </c>
      <c r="AC27" s="149">
        <v>5</v>
      </c>
      <c r="AD27" s="151"/>
      <c r="AE27" s="151"/>
      <c r="AF27" s="121">
        <v>40</v>
      </c>
      <c r="AG27" s="121">
        <v>80</v>
      </c>
      <c r="AH27" s="152">
        <v>0.20833333333333334</v>
      </c>
      <c r="AI27" s="153">
        <v>0</v>
      </c>
      <c r="AJ27" s="153">
        <v>0.4458333333333333</v>
      </c>
      <c r="AK27" s="153">
        <v>0.6354166666666666</v>
      </c>
      <c r="AL27" s="154">
        <v>0.1895833</v>
      </c>
      <c r="AM27" s="155">
        <v>0</v>
      </c>
      <c r="AN27" s="162">
        <v>0</v>
      </c>
      <c r="AO27" s="155">
        <v>0</v>
      </c>
      <c r="AP27" s="156">
        <v>0</v>
      </c>
      <c r="AQ27" s="44">
        <v>0</v>
      </c>
      <c r="AR27" s="151">
        <v>80</v>
      </c>
      <c r="AS27" s="157">
        <v>0</v>
      </c>
      <c r="AT27" s="158">
        <v>0</v>
      </c>
      <c r="AU27" s="159">
        <v>0</v>
      </c>
      <c r="AV27" s="158">
        <v>0</v>
      </c>
      <c r="AW27" s="159">
        <v>16</v>
      </c>
      <c r="AX27" s="98"/>
      <c r="AY27" s="147">
        <v>0</v>
      </c>
      <c r="AZ27" s="45"/>
      <c r="BA27" s="45"/>
    </row>
    <row r="28" spans="1:53" s="19" customFormat="1" ht="15" customHeight="1">
      <c r="A28" s="97">
        <v>22</v>
      </c>
      <c r="B28" s="12"/>
      <c r="C28" s="97">
        <v>22</v>
      </c>
      <c r="D28" s="150">
        <v>131</v>
      </c>
      <c r="E28" s="150" t="s">
        <v>530</v>
      </c>
      <c r="F28" s="150" t="s">
        <v>557</v>
      </c>
      <c r="G28" s="150" t="s">
        <v>494</v>
      </c>
      <c r="H28" s="150">
        <v>1994</v>
      </c>
      <c r="I28" s="150" t="s">
        <v>558</v>
      </c>
      <c r="J28" s="150" t="s">
        <v>193</v>
      </c>
      <c r="K28" s="149">
        <v>5</v>
      </c>
      <c r="L28" s="149">
        <v>5</v>
      </c>
      <c r="M28" s="149">
        <v>5</v>
      </c>
      <c r="N28" s="149">
        <v>5</v>
      </c>
      <c r="O28" s="149">
        <v>5</v>
      </c>
      <c r="P28" s="149">
        <v>5</v>
      </c>
      <c r="Q28" s="149">
        <v>5</v>
      </c>
      <c r="R28" s="149">
        <v>5</v>
      </c>
      <c r="S28" s="151"/>
      <c r="T28" s="151"/>
      <c r="U28" s="121">
        <v>40</v>
      </c>
      <c r="V28" s="149">
        <v>5</v>
      </c>
      <c r="W28" s="149">
        <v>5</v>
      </c>
      <c r="X28" s="149">
        <v>5</v>
      </c>
      <c r="Y28" s="149">
        <v>5</v>
      </c>
      <c r="Z28" s="149">
        <v>5</v>
      </c>
      <c r="AA28" s="149">
        <v>5</v>
      </c>
      <c r="AB28" s="149">
        <v>5</v>
      </c>
      <c r="AC28" s="149">
        <v>5</v>
      </c>
      <c r="AD28" s="151"/>
      <c r="AE28" s="151"/>
      <c r="AF28" s="121">
        <v>40</v>
      </c>
      <c r="AG28" s="121">
        <v>80</v>
      </c>
      <c r="AH28" s="152">
        <v>0.20833333333333334</v>
      </c>
      <c r="AI28" s="153">
        <v>0</v>
      </c>
      <c r="AJ28" s="153">
        <v>0.452777777777778</v>
      </c>
      <c r="AK28" s="153">
        <v>0.6465277777777778</v>
      </c>
      <c r="AL28" s="154">
        <v>0.19375</v>
      </c>
      <c r="AM28" s="155">
        <v>0</v>
      </c>
      <c r="AN28" s="162">
        <v>0</v>
      </c>
      <c r="AO28" s="155">
        <v>0</v>
      </c>
      <c r="AP28" s="156">
        <v>0</v>
      </c>
      <c r="AQ28" s="44">
        <v>0</v>
      </c>
      <c r="AR28" s="151">
        <v>80</v>
      </c>
      <c r="AS28" s="157">
        <v>0</v>
      </c>
      <c r="AT28" s="158">
        <v>0</v>
      </c>
      <c r="AU28" s="159">
        <v>0</v>
      </c>
      <c r="AV28" s="158">
        <v>0</v>
      </c>
      <c r="AW28" s="159">
        <v>16</v>
      </c>
      <c r="AX28" s="98"/>
      <c r="AY28" s="147">
        <v>0</v>
      </c>
      <c r="AZ28" s="45"/>
      <c r="BA28" s="45"/>
    </row>
    <row r="29" spans="1:53" s="19" customFormat="1" ht="15" customHeight="1">
      <c r="A29" s="97">
        <v>23</v>
      </c>
      <c r="B29" s="12"/>
      <c r="C29" s="97">
        <v>23</v>
      </c>
      <c r="D29" s="150">
        <v>149</v>
      </c>
      <c r="E29" s="150" t="s">
        <v>208</v>
      </c>
      <c r="F29" s="150" t="s">
        <v>209</v>
      </c>
      <c r="G29" s="150" t="s">
        <v>187</v>
      </c>
      <c r="H29" s="150">
        <v>1994</v>
      </c>
      <c r="I29" s="150" t="s">
        <v>210</v>
      </c>
      <c r="J29" s="150" t="s">
        <v>193</v>
      </c>
      <c r="K29" s="149">
        <v>5</v>
      </c>
      <c r="L29" s="160">
        <v>5</v>
      </c>
      <c r="M29" s="160">
        <v>5</v>
      </c>
      <c r="N29" s="160">
        <v>5</v>
      </c>
      <c r="O29" s="160">
        <v>5</v>
      </c>
      <c r="P29" s="160">
        <v>5</v>
      </c>
      <c r="Q29" s="160">
        <v>5</v>
      </c>
      <c r="R29" s="160">
        <v>5</v>
      </c>
      <c r="S29" s="151"/>
      <c r="T29" s="151"/>
      <c r="U29" s="121">
        <v>40</v>
      </c>
      <c r="V29" s="149">
        <v>5</v>
      </c>
      <c r="W29" s="149">
        <v>5</v>
      </c>
      <c r="X29" s="160">
        <v>5</v>
      </c>
      <c r="Y29" s="160">
        <v>5</v>
      </c>
      <c r="Z29" s="160">
        <v>5</v>
      </c>
      <c r="AA29" s="160">
        <v>5</v>
      </c>
      <c r="AB29" s="160">
        <v>5</v>
      </c>
      <c r="AC29" s="160">
        <v>5</v>
      </c>
      <c r="AD29" s="151"/>
      <c r="AE29" s="151"/>
      <c r="AF29" s="121">
        <v>40</v>
      </c>
      <c r="AG29" s="121">
        <v>80</v>
      </c>
      <c r="AH29" s="152">
        <v>0.20833333333333334</v>
      </c>
      <c r="AI29" s="153">
        <v>0</v>
      </c>
      <c r="AJ29" s="153">
        <v>0.451388888888889</v>
      </c>
      <c r="AK29" s="153">
        <v>0.6541666666666667</v>
      </c>
      <c r="AL29" s="154">
        <v>0.2027778</v>
      </c>
      <c r="AM29" s="155">
        <v>0</v>
      </c>
      <c r="AN29" s="162">
        <v>0</v>
      </c>
      <c r="AO29" s="155">
        <v>0</v>
      </c>
      <c r="AP29" s="156">
        <v>0</v>
      </c>
      <c r="AQ29" s="44">
        <v>0</v>
      </c>
      <c r="AR29" s="151">
        <v>80</v>
      </c>
      <c r="AS29" s="157">
        <v>0</v>
      </c>
      <c r="AT29" s="158">
        <v>0</v>
      </c>
      <c r="AU29" s="159">
        <v>0</v>
      </c>
      <c r="AV29" s="158">
        <v>0</v>
      </c>
      <c r="AW29" s="159">
        <v>16</v>
      </c>
      <c r="AX29" s="98"/>
      <c r="AY29" s="147">
        <v>0</v>
      </c>
      <c r="AZ29" s="45"/>
      <c r="BA29" s="45"/>
    </row>
    <row r="30" spans="1:53" s="19" customFormat="1" ht="15" customHeight="1">
      <c r="A30" s="97">
        <v>24</v>
      </c>
      <c r="B30" s="12"/>
      <c r="C30" s="97">
        <v>24</v>
      </c>
      <c r="D30" s="150">
        <v>139</v>
      </c>
      <c r="E30" s="150" t="s">
        <v>597</v>
      </c>
      <c r="F30" s="150" t="s">
        <v>598</v>
      </c>
      <c r="G30" s="150" t="s">
        <v>599</v>
      </c>
      <c r="H30" s="150">
        <v>1993</v>
      </c>
      <c r="I30" s="150" t="s">
        <v>600</v>
      </c>
      <c r="J30" s="150"/>
      <c r="K30" s="149">
        <v>5</v>
      </c>
      <c r="L30" s="160">
        <v>5</v>
      </c>
      <c r="M30" s="160">
        <v>5</v>
      </c>
      <c r="N30" s="160">
        <v>5</v>
      </c>
      <c r="O30" s="160">
        <v>5</v>
      </c>
      <c r="P30" s="160">
        <v>5</v>
      </c>
      <c r="Q30" s="160">
        <v>5</v>
      </c>
      <c r="R30" s="160">
        <v>5</v>
      </c>
      <c r="S30" s="151"/>
      <c r="T30" s="151"/>
      <c r="U30" s="121">
        <v>40</v>
      </c>
      <c r="V30" s="149">
        <v>5</v>
      </c>
      <c r="W30" s="149">
        <v>5</v>
      </c>
      <c r="X30" s="160">
        <v>5</v>
      </c>
      <c r="Y30" s="160">
        <v>5</v>
      </c>
      <c r="Z30" s="160">
        <v>5</v>
      </c>
      <c r="AA30" s="160">
        <v>5</v>
      </c>
      <c r="AB30" s="160">
        <v>5</v>
      </c>
      <c r="AC30" s="160">
        <v>5</v>
      </c>
      <c r="AD30" s="151"/>
      <c r="AE30" s="151"/>
      <c r="AF30" s="121">
        <v>40</v>
      </c>
      <c r="AG30" s="121">
        <v>80</v>
      </c>
      <c r="AH30" s="152">
        <v>0.208333333333333</v>
      </c>
      <c r="AI30" s="153">
        <v>0</v>
      </c>
      <c r="AJ30" s="153">
        <v>0.475</v>
      </c>
      <c r="AK30" s="153">
        <v>0.6805555555555555</v>
      </c>
      <c r="AL30" s="154">
        <v>0.2055556</v>
      </c>
      <c r="AM30" s="155">
        <v>0</v>
      </c>
      <c r="AN30" s="162">
        <v>0</v>
      </c>
      <c r="AO30" s="155">
        <v>0</v>
      </c>
      <c r="AP30" s="156">
        <v>0</v>
      </c>
      <c r="AQ30" s="44">
        <v>0</v>
      </c>
      <c r="AR30" s="151">
        <v>80</v>
      </c>
      <c r="AS30" s="157">
        <v>0</v>
      </c>
      <c r="AT30" s="158">
        <v>0</v>
      </c>
      <c r="AU30" s="159">
        <v>0</v>
      </c>
      <c r="AV30" s="158">
        <v>0</v>
      </c>
      <c r="AW30" s="159">
        <v>16</v>
      </c>
      <c r="AX30" s="98"/>
      <c r="AY30" s="147">
        <v>0</v>
      </c>
      <c r="AZ30" s="45"/>
      <c r="BA30" s="45"/>
    </row>
    <row r="31" spans="1:53" s="19" customFormat="1" ht="15" customHeight="1">
      <c r="A31" s="97">
        <v>25</v>
      </c>
      <c r="B31" s="12"/>
      <c r="C31" s="97">
        <v>25</v>
      </c>
      <c r="D31" s="150">
        <v>134</v>
      </c>
      <c r="E31" s="150" t="s">
        <v>202</v>
      </c>
      <c r="F31" s="150" t="s">
        <v>203</v>
      </c>
      <c r="G31" s="150" t="s">
        <v>187</v>
      </c>
      <c r="H31" s="150">
        <v>1994</v>
      </c>
      <c r="I31" s="150" t="s">
        <v>204</v>
      </c>
      <c r="J31" s="150" t="s">
        <v>193</v>
      </c>
      <c r="K31" s="149">
        <v>5</v>
      </c>
      <c r="L31" s="160">
        <v>5</v>
      </c>
      <c r="M31" s="160">
        <v>5</v>
      </c>
      <c r="N31" s="160">
        <v>5</v>
      </c>
      <c r="O31" s="160">
        <v>5</v>
      </c>
      <c r="P31" s="160">
        <v>5</v>
      </c>
      <c r="Q31" s="160">
        <v>5</v>
      </c>
      <c r="R31" s="160">
        <v>5</v>
      </c>
      <c r="S31" s="151"/>
      <c r="T31" s="151"/>
      <c r="U31" s="121">
        <v>40</v>
      </c>
      <c r="V31" s="149">
        <v>5</v>
      </c>
      <c r="W31" s="149">
        <v>5</v>
      </c>
      <c r="X31" s="160">
        <v>5</v>
      </c>
      <c r="Y31" s="160">
        <v>5</v>
      </c>
      <c r="Z31" s="160">
        <v>5</v>
      </c>
      <c r="AA31" s="160">
        <v>5</v>
      </c>
      <c r="AB31" s="160">
        <v>5</v>
      </c>
      <c r="AC31" s="160">
        <v>5</v>
      </c>
      <c r="AD31" s="151"/>
      <c r="AE31" s="151"/>
      <c r="AF31" s="121">
        <v>40</v>
      </c>
      <c r="AG31" s="121">
        <v>80</v>
      </c>
      <c r="AH31" s="152">
        <v>0.20833333333333334</v>
      </c>
      <c r="AI31" s="153">
        <v>0</v>
      </c>
      <c r="AJ31" s="153">
        <v>0.466666666666667</v>
      </c>
      <c r="AK31" s="153">
        <v>0.6736111111111112</v>
      </c>
      <c r="AL31" s="154">
        <v>0.2069444</v>
      </c>
      <c r="AM31" s="155">
        <v>0</v>
      </c>
      <c r="AN31" s="162">
        <v>0</v>
      </c>
      <c r="AO31" s="155">
        <v>0</v>
      </c>
      <c r="AP31" s="156">
        <v>0</v>
      </c>
      <c r="AQ31" s="121">
        <v>0</v>
      </c>
      <c r="AR31" s="97">
        <v>80</v>
      </c>
      <c r="AS31" s="157">
        <v>0</v>
      </c>
      <c r="AT31" s="158">
        <v>0</v>
      </c>
      <c r="AU31" s="159">
        <v>0</v>
      </c>
      <c r="AV31" s="158">
        <v>0</v>
      </c>
      <c r="AW31" s="159">
        <v>16</v>
      </c>
      <c r="AX31" s="98"/>
      <c r="AY31" s="147">
        <v>0</v>
      </c>
      <c r="AZ31" s="45"/>
      <c r="BA31" s="45"/>
    </row>
    <row r="32" spans="1:53" s="19" customFormat="1" ht="15" customHeight="1">
      <c r="A32" s="97">
        <v>26</v>
      </c>
      <c r="B32" s="12"/>
      <c r="C32" s="97">
        <v>26</v>
      </c>
      <c r="D32" s="150">
        <v>153</v>
      </c>
      <c r="E32" s="150" t="s">
        <v>470</v>
      </c>
      <c r="F32" s="150" t="s">
        <v>471</v>
      </c>
      <c r="G32" s="150" t="s">
        <v>451</v>
      </c>
      <c r="H32" s="150">
        <v>1994</v>
      </c>
      <c r="I32" s="150" t="s">
        <v>472</v>
      </c>
      <c r="J32" s="150" t="s">
        <v>193</v>
      </c>
      <c r="K32" s="149">
        <v>5</v>
      </c>
      <c r="L32" s="160">
        <v>5</v>
      </c>
      <c r="M32" s="160">
        <v>5</v>
      </c>
      <c r="N32" s="160">
        <v>5</v>
      </c>
      <c r="O32" s="160">
        <v>5</v>
      </c>
      <c r="P32" s="160">
        <v>5</v>
      </c>
      <c r="Q32" s="160">
        <v>5</v>
      </c>
      <c r="R32" s="160">
        <v>5</v>
      </c>
      <c r="S32" s="151"/>
      <c r="T32" s="151"/>
      <c r="U32" s="121">
        <v>40</v>
      </c>
      <c r="V32" s="149">
        <v>5</v>
      </c>
      <c r="W32" s="149">
        <v>5</v>
      </c>
      <c r="X32" s="160">
        <v>5</v>
      </c>
      <c r="Y32" s="160">
        <v>5</v>
      </c>
      <c r="Z32" s="160">
        <v>5</v>
      </c>
      <c r="AA32" s="160">
        <v>5</v>
      </c>
      <c r="AB32" s="160">
        <v>5</v>
      </c>
      <c r="AC32" s="160">
        <v>5</v>
      </c>
      <c r="AD32" s="151"/>
      <c r="AE32" s="151"/>
      <c r="AF32" s="121">
        <v>40</v>
      </c>
      <c r="AG32" s="121">
        <v>80</v>
      </c>
      <c r="AH32" s="152">
        <v>0.20833333333333334</v>
      </c>
      <c r="AI32" s="153">
        <v>0</v>
      </c>
      <c r="AJ32" s="153">
        <v>0.458333333333333</v>
      </c>
      <c r="AK32" s="153">
        <v>0.6673611111111111</v>
      </c>
      <c r="AL32" s="154">
        <v>0.2090278</v>
      </c>
      <c r="AM32" s="155">
        <v>0</v>
      </c>
      <c r="AN32" s="162">
        <v>1</v>
      </c>
      <c r="AO32" s="155">
        <v>0</v>
      </c>
      <c r="AP32" s="156">
        <v>1</v>
      </c>
      <c r="AQ32" s="44">
        <v>0</v>
      </c>
      <c r="AR32" s="151">
        <v>81</v>
      </c>
      <c r="AS32" s="157">
        <v>0</v>
      </c>
      <c r="AT32" s="158">
        <v>0</v>
      </c>
      <c r="AU32" s="159">
        <v>0</v>
      </c>
      <c r="AV32" s="158">
        <v>0</v>
      </c>
      <c r="AW32" s="159">
        <v>16</v>
      </c>
      <c r="AX32" s="98"/>
      <c r="AY32" s="147">
        <v>0</v>
      </c>
      <c r="AZ32" s="45"/>
      <c r="BA32" s="45"/>
    </row>
    <row r="33" spans="1:53" s="19" customFormat="1" ht="15" customHeight="1">
      <c r="A33" s="97">
        <v>27</v>
      </c>
      <c r="B33" s="12"/>
      <c r="C33" s="97">
        <v>27</v>
      </c>
      <c r="D33" s="150">
        <v>150</v>
      </c>
      <c r="E33" s="150" t="s">
        <v>205</v>
      </c>
      <c r="F33" s="150" t="s">
        <v>206</v>
      </c>
      <c r="G33" s="150" t="s">
        <v>187</v>
      </c>
      <c r="H33" s="150">
        <v>1994</v>
      </c>
      <c r="I33" s="150" t="s">
        <v>207</v>
      </c>
      <c r="J33" s="150" t="s">
        <v>193</v>
      </c>
      <c r="K33" s="149">
        <v>5</v>
      </c>
      <c r="L33" s="160">
        <v>5</v>
      </c>
      <c r="M33" s="160">
        <v>5</v>
      </c>
      <c r="N33" s="160">
        <v>5</v>
      </c>
      <c r="O33" s="160">
        <v>5</v>
      </c>
      <c r="P33" s="160">
        <v>5</v>
      </c>
      <c r="Q33" s="160">
        <v>5</v>
      </c>
      <c r="R33" s="160">
        <v>5</v>
      </c>
      <c r="S33" s="151"/>
      <c r="T33" s="151"/>
      <c r="U33" s="121">
        <v>40</v>
      </c>
      <c r="V33" s="149">
        <v>5</v>
      </c>
      <c r="W33" s="149">
        <v>5</v>
      </c>
      <c r="X33" s="160">
        <v>5</v>
      </c>
      <c r="Y33" s="160">
        <v>5</v>
      </c>
      <c r="Z33" s="160">
        <v>5</v>
      </c>
      <c r="AA33" s="160">
        <v>5</v>
      </c>
      <c r="AB33" s="160">
        <v>5</v>
      </c>
      <c r="AC33" s="160">
        <v>5</v>
      </c>
      <c r="AD33" s="151"/>
      <c r="AE33" s="151"/>
      <c r="AF33" s="121">
        <v>40</v>
      </c>
      <c r="AG33" s="121">
        <v>80</v>
      </c>
      <c r="AH33" s="152">
        <v>0.20833333333333334</v>
      </c>
      <c r="AI33" s="153">
        <v>0</v>
      </c>
      <c r="AJ33" s="153">
        <v>0.459722222222222</v>
      </c>
      <c r="AK33" s="153">
        <v>0.6763888888888889</v>
      </c>
      <c r="AL33" s="154">
        <v>0.2166667</v>
      </c>
      <c r="AM33" s="155">
        <v>0</v>
      </c>
      <c r="AN33" s="162">
        <v>12</v>
      </c>
      <c r="AO33" s="155">
        <v>0</v>
      </c>
      <c r="AP33" s="156">
        <v>3</v>
      </c>
      <c r="AQ33" s="44">
        <v>0</v>
      </c>
      <c r="AR33" s="151">
        <v>83</v>
      </c>
      <c r="AS33" s="157">
        <v>0</v>
      </c>
      <c r="AT33" s="158">
        <v>0</v>
      </c>
      <c r="AU33" s="159">
        <v>0</v>
      </c>
      <c r="AV33" s="158">
        <v>0</v>
      </c>
      <c r="AW33" s="159">
        <v>16</v>
      </c>
      <c r="AX33" s="98"/>
      <c r="AY33" s="147">
        <v>0</v>
      </c>
      <c r="AZ33" s="45"/>
      <c r="BA33" s="45"/>
    </row>
    <row r="34" spans="1:53" s="19" customFormat="1" ht="15" customHeight="1">
      <c r="A34" s="97">
        <v>28</v>
      </c>
      <c r="B34" s="12"/>
      <c r="C34" s="97">
        <v>28</v>
      </c>
      <c r="D34" s="150">
        <v>133</v>
      </c>
      <c r="E34" s="150" t="s">
        <v>548</v>
      </c>
      <c r="F34" s="150" t="s">
        <v>549</v>
      </c>
      <c r="G34" s="150" t="s">
        <v>494</v>
      </c>
      <c r="H34" s="150">
        <v>1993</v>
      </c>
      <c r="I34" s="150" t="s">
        <v>550</v>
      </c>
      <c r="J34" s="150" t="s">
        <v>193</v>
      </c>
      <c r="K34" s="149">
        <v>5</v>
      </c>
      <c r="L34" s="160">
        <v>5</v>
      </c>
      <c r="M34" s="160">
        <v>5</v>
      </c>
      <c r="N34" s="160">
        <v>5</v>
      </c>
      <c r="O34" s="160">
        <v>5</v>
      </c>
      <c r="P34" s="160">
        <v>5</v>
      </c>
      <c r="Q34" s="160">
        <v>5</v>
      </c>
      <c r="R34" s="160">
        <v>5</v>
      </c>
      <c r="S34" s="151"/>
      <c r="T34" s="151"/>
      <c r="U34" s="121">
        <v>40</v>
      </c>
      <c r="V34" s="149">
        <v>5</v>
      </c>
      <c r="W34" s="149">
        <v>5</v>
      </c>
      <c r="X34" s="160">
        <v>5</v>
      </c>
      <c r="Y34" s="160">
        <v>5</v>
      </c>
      <c r="Z34" s="160">
        <v>5</v>
      </c>
      <c r="AA34" s="160">
        <v>5</v>
      </c>
      <c r="AB34" s="160">
        <v>5</v>
      </c>
      <c r="AC34" s="160">
        <v>5</v>
      </c>
      <c r="AD34" s="151"/>
      <c r="AE34" s="151"/>
      <c r="AF34" s="121">
        <v>40</v>
      </c>
      <c r="AG34" s="121">
        <v>80</v>
      </c>
      <c r="AH34" s="152">
        <v>0.20833333333333334</v>
      </c>
      <c r="AI34" s="153">
        <v>0</v>
      </c>
      <c r="AJ34" s="153">
        <v>0.4361111111111111</v>
      </c>
      <c r="AK34" s="153">
        <v>0.6597222222222222</v>
      </c>
      <c r="AL34" s="154">
        <v>0.2236111</v>
      </c>
      <c r="AM34" s="155">
        <v>0</v>
      </c>
      <c r="AN34" s="162">
        <v>22</v>
      </c>
      <c r="AO34" s="155">
        <v>0</v>
      </c>
      <c r="AP34" s="156">
        <v>5</v>
      </c>
      <c r="AQ34" s="44">
        <v>0</v>
      </c>
      <c r="AR34" s="151">
        <v>85</v>
      </c>
      <c r="AS34" s="157">
        <v>0</v>
      </c>
      <c r="AT34" s="158">
        <v>0</v>
      </c>
      <c r="AU34" s="159">
        <v>0</v>
      </c>
      <c r="AV34" s="158">
        <v>0</v>
      </c>
      <c r="AW34" s="159">
        <v>16</v>
      </c>
      <c r="AX34" s="98"/>
      <c r="AY34" s="147">
        <v>0</v>
      </c>
      <c r="AZ34" s="45"/>
      <c r="BA34" s="45"/>
    </row>
    <row r="35" spans="1:52" s="11" customFormat="1" ht="15" customHeight="1">
      <c r="A35" s="12"/>
      <c r="B35" s="12"/>
      <c r="C35" s="97">
        <v>29</v>
      </c>
      <c r="D35" s="150">
        <v>130</v>
      </c>
      <c r="E35" s="150" t="s">
        <v>282</v>
      </c>
      <c r="F35" s="150" t="s">
        <v>283</v>
      </c>
      <c r="G35" s="150" t="s">
        <v>228</v>
      </c>
      <c r="H35" s="150">
        <v>1994</v>
      </c>
      <c r="I35" s="150" t="s">
        <v>284</v>
      </c>
      <c r="J35" s="150" t="s">
        <v>193</v>
      </c>
      <c r="K35" s="149">
        <v>5</v>
      </c>
      <c r="L35" s="160">
        <v>5</v>
      </c>
      <c r="M35" s="160">
        <v>5</v>
      </c>
      <c r="N35" s="160">
        <v>5</v>
      </c>
      <c r="O35" s="160">
        <v>5</v>
      </c>
      <c r="P35" s="160">
        <v>5</v>
      </c>
      <c r="Q35" s="160">
        <v>5</v>
      </c>
      <c r="R35" s="160">
        <v>5</v>
      </c>
      <c r="S35" s="151"/>
      <c r="T35" s="151"/>
      <c r="U35" s="121">
        <v>40</v>
      </c>
      <c r="V35" s="149">
        <v>5</v>
      </c>
      <c r="W35" s="149">
        <v>5</v>
      </c>
      <c r="X35" s="160">
        <v>5</v>
      </c>
      <c r="Y35" s="160"/>
      <c r="Z35" s="160"/>
      <c r="AA35" s="160"/>
      <c r="AB35" s="160"/>
      <c r="AC35" s="160"/>
      <c r="AD35" s="151"/>
      <c r="AE35" s="151"/>
      <c r="AF35" s="121">
        <v>15</v>
      </c>
      <c r="AG35" s="121">
        <v>55</v>
      </c>
      <c r="AH35" s="152">
        <v>0.20833333333333334</v>
      </c>
      <c r="AI35" s="153">
        <v>0</v>
      </c>
      <c r="AJ35" s="153">
        <v>0.463888888888889</v>
      </c>
      <c r="AK35" s="153"/>
      <c r="AL35" s="154"/>
      <c r="AM35" s="155"/>
      <c r="AN35" s="162"/>
      <c r="AO35" s="155"/>
      <c r="AP35" s="156"/>
      <c r="AQ35" s="44"/>
      <c r="AR35" s="151" t="s">
        <v>671</v>
      </c>
      <c r="AS35" s="157"/>
      <c r="AT35" s="158"/>
      <c r="AU35" s="159"/>
      <c r="AV35" s="158"/>
      <c r="AW35" s="159"/>
      <c r="AX35" s="98"/>
      <c r="AY35" s="147">
        <v>0</v>
      </c>
      <c r="AZ35" s="45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/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A46"/>
  <sheetViews>
    <sheetView showGridLines="0" showRowColHeaders="0" zoomScalePageLayoutView="0" workbookViewId="0" topLeftCell="A1">
      <pane xSplit="6" topLeftCell="G1" activePane="topRight" state="frozen"/>
      <selection pane="topLeft" activeCell="C1" sqref="C1"/>
      <selection pane="topRight" activeCell="C1" sqref="C1"/>
    </sheetView>
  </sheetViews>
  <sheetFormatPr defaultColWidth="9.00390625" defaultRowHeight="13.5"/>
  <cols>
    <col min="1" max="1" width="3.625" style="0" hidden="1" customWidth="1"/>
    <col min="2" max="2" width="1.625" style="0" hidden="1" customWidth="1"/>
    <col min="3" max="3" width="4.00390625" style="47" customWidth="1"/>
    <col min="4" max="4" width="4.875" style="0" customWidth="1"/>
    <col min="5" max="5" width="18.125" style="0" customWidth="1"/>
    <col min="6" max="6" width="14.00390625" style="0" customWidth="1"/>
    <col min="7" max="7" width="10.00390625" style="0" customWidth="1"/>
    <col min="8" max="8" width="6.875" style="0" customWidth="1"/>
    <col min="9" max="9" width="13.625" style="0" customWidth="1"/>
    <col min="10" max="10" width="8.00390625" style="0" customWidth="1"/>
    <col min="11" max="18" width="3.375" style="47" customWidth="1"/>
    <col min="19" max="19" width="3.75390625" style="47" hidden="1" customWidth="1"/>
    <col min="20" max="20" width="3.625" style="47" hidden="1" customWidth="1"/>
    <col min="21" max="21" width="4.625" style="0" customWidth="1"/>
    <col min="22" max="29" width="3.375" style="47" customWidth="1"/>
    <col min="30" max="31" width="3.625" style="0" hidden="1" customWidth="1"/>
    <col min="32" max="33" width="4.625" style="0" customWidth="1"/>
    <col min="34" max="34" width="7.875" style="48" customWidth="1"/>
    <col min="35" max="35" width="7.875" style="46" customWidth="1"/>
    <col min="36" max="36" width="7.875" style="107" customWidth="1"/>
    <col min="37" max="37" width="7.875" style="46" customWidth="1"/>
    <col min="38" max="38" width="7.875" style="15" customWidth="1"/>
    <col min="39" max="41" width="4.25390625" style="15" customWidth="1"/>
    <col min="42" max="42" width="5.00390625" style="0" customWidth="1"/>
    <col min="43" max="43" width="4.125" style="47" customWidth="1"/>
    <col min="44" max="44" width="5.75390625" style="50" customWidth="1"/>
    <col min="45" max="45" width="6.875" style="50" customWidth="1"/>
    <col min="46" max="46" width="3.875" style="50" customWidth="1"/>
    <col min="47" max="50" width="3.625" style="50" customWidth="1"/>
    <col min="51" max="51" width="9.125" style="148" customWidth="1"/>
  </cols>
  <sheetData>
    <row r="1" spans="1:51" s="132" customFormat="1" ht="42.75" customHeight="1">
      <c r="A1" s="129"/>
      <c r="B1" s="130"/>
      <c r="C1" s="131" t="s">
        <v>666</v>
      </c>
      <c r="E1" s="133"/>
      <c r="F1" s="134"/>
      <c r="G1" s="131"/>
      <c r="H1" s="131"/>
      <c r="I1" s="131"/>
      <c r="J1" s="134"/>
      <c r="K1" s="134"/>
      <c r="M1" s="135"/>
      <c r="N1" s="135"/>
      <c r="O1" s="135"/>
      <c r="P1" s="135"/>
      <c r="AY1" s="144"/>
    </row>
    <row r="2" spans="1:51" s="1" customFormat="1" ht="30.75" customHeight="1">
      <c r="A2" s="96"/>
      <c r="B2" s="102"/>
      <c r="C2" s="85" t="s">
        <v>182</v>
      </c>
      <c r="D2" s="86"/>
      <c r="E2" s="87"/>
      <c r="F2" s="85"/>
      <c r="G2" s="87"/>
      <c r="H2" s="86"/>
      <c r="I2" s="86"/>
      <c r="J2" s="86"/>
      <c r="K2" s="85"/>
      <c r="L2" s="85"/>
      <c r="M2" s="88"/>
      <c r="N2" s="21"/>
      <c r="O2" s="16"/>
      <c r="P2" s="16"/>
      <c r="AY2" s="145"/>
    </row>
    <row r="3" spans="3:51" s="2" customFormat="1" ht="12">
      <c r="C3" s="57"/>
      <c r="K3" s="57"/>
      <c r="L3" s="57"/>
      <c r="M3" s="57"/>
      <c r="N3" s="57"/>
      <c r="O3" s="57"/>
      <c r="P3" s="57"/>
      <c r="Q3" s="57"/>
      <c r="R3" s="57"/>
      <c r="S3" s="57"/>
      <c r="T3" s="57"/>
      <c r="V3" s="57"/>
      <c r="W3" s="57"/>
      <c r="X3" s="57"/>
      <c r="Y3" s="57"/>
      <c r="Z3" s="57"/>
      <c r="AA3" s="57"/>
      <c r="AB3" s="57"/>
      <c r="AC3" s="57"/>
      <c r="AH3" s="57"/>
      <c r="AI3" s="106"/>
      <c r="AJ3" s="106"/>
      <c r="AK3" s="106"/>
      <c r="AL3" s="27"/>
      <c r="AM3" s="27"/>
      <c r="AN3" s="27"/>
      <c r="AO3" s="27"/>
      <c r="AQ3" s="57"/>
      <c r="AR3" s="62"/>
      <c r="AS3" s="62"/>
      <c r="AT3" s="62"/>
      <c r="AU3" s="62"/>
      <c r="AV3" s="62"/>
      <c r="AW3" s="62"/>
      <c r="AX3" s="62"/>
      <c r="AY3" s="146"/>
    </row>
    <row r="4" spans="3:51" s="1" customFormat="1" ht="13.5">
      <c r="C4" s="48" t="s">
        <v>56</v>
      </c>
      <c r="E4" s="18"/>
      <c r="F4" s="37"/>
      <c r="G4" s="18"/>
      <c r="H4" s="16"/>
      <c r="I4" s="18"/>
      <c r="J4" s="16"/>
      <c r="K4" s="48"/>
      <c r="L4" s="48"/>
      <c r="M4" s="48"/>
      <c r="N4" s="48"/>
      <c r="O4" s="48"/>
      <c r="P4" s="48"/>
      <c r="Q4" s="48"/>
      <c r="R4" s="48"/>
      <c r="S4" s="48"/>
      <c r="T4" s="48"/>
      <c r="V4" s="48"/>
      <c r="W4" s="48"/>
      <c r="X4" s="48"/>
      <c r="Y4" s="48"/>
      <c r="Z4" s="48"/>
      <c r="AA4" s="48"/>
      <c r="AB4" s="48"/>
      <c r="AC4" s="48"/>
      <c r="AH4" s="48"/>
      <c r="AI4" s="107"/>
      <c r="AJ4" s="107"/>
      <c r="AK4" s="107"/>
      <c r="AL4" s="16"/>
      <c r="AM4" s="16"/>
      <c r="AN4" s="16"/>
      <c r="AO4" s="16"/>
      <c r="AP4" s="19"/>
      <c r="AQ4" s="111"/>
      <c r="AR4" s="113"/>
      <c r="AS4" s="113"/>
      <c r="AT4" s="113"/>
      <c r="AU4" s="51"/>
      <c r="AV4" s="51"/>
      <c r="AW4" s="51"/>
      <c r="AX4" s="51"/>
      <c r="AY4" s="145"/>
    </row>
    <row r="5" spans="1:51" s="2" customFormat="1" ht="12">
      <c r="A5" s="99"/>
      <c r="C5" s="104"/>
      <c r="D5" s="3" t="s">
        <v>33</v>
      </c>
      <c r="E5" s="29"/>
      <c r="F5" s="25"/>
      <c r="G5" s="23"/>
      <c r="H5" s="28"/>
      <c r="I5" s="23"/>
      <c r="J5" s="28"/>
      <c r="K5" s="58" t="s">
        <v>34</v>
      </c>
      <c r="L5" s="61"/>
      <c r="M5" s="61"/>
      <c r="N5" s="61"/>
      <c r="O5" s="61"/>
      <c r="P5" s="61"/>
      <c r="Q5" s="61"/>
      <c r="R5" s="61"/>
      <c r="S5" s="61"/>
      <c r="T5" s="61"/>
      <c r="U5" s="3" t="s">
        <v>58</v>
      </c>
      <c r="V5" s="61" t="s">
        <v>35</v>
      </c>
      <c r="W5" s="61"/>
      <c r="X5" s="61"/>
      <c r="Y5" s="61"/>
      <c r="Z5" s="61"/>
      <c r="AA5" s="61"/>
      <c r="AB5" s="61"/>
      <c r="AC5" s="61"/>
      <c r="AD5" s="6"/>
      <c r="AE5" s="6"/>
      <c r="AF5" s="3" t="s">
        <v>59</v>
      </c>
      <c r="AG5" s="7" t="s">
        <v>60</v>
      </c>
      <c r="AH5" s="58" t="s">
        <v>61</v>
      </c>
      <c r="AI5" s="108"/>
      <c r="AJ5" s="108"/>
      <c r="AK5" s="108"/>
      <c r="AL5" s="14"/>
      <c r="AM5" s="65"/>
      <c r="AN5" s="66" t="s">
        <v>115</v>
      </c>
      <c r="AO5" s="67"/>
      <c r="AP5" s="5" t="s">
        <v>62</v>
      </c>
      <c r="AQ5" s="112"/>
      <c r="AR5" s="199" t="s">
        <v>670</v>
      </c>
      <c r="AS5" s="77" t="s">
        <v>63</v>
      </c>
      <c r="AT5" s="78"/>
      <c r="AU5" s="79"/>
      <c r="AV5" s="78"/>
      <c r="AW5" s="79"/>
      <c r="AX5" s="79"/>
      <c r="AY5" s="146"/>
    </row>
    <row r="6" spans="1:51" s="2" customFormat="1" ht="12">
      <c r="A6" s="100" t="s">
        <v>4</v>
      </c>
      <c r="C6" s="105" t="s">
        <v>26</v>
      </c>
      <c r="D6" s="4" t="s">
        <v>36</v>
      </c>
      <c r="E6" s="30" t="s">
        <v>27</v>
      </c>
      <c r="F6" s="26" t="s">
        <v>28</v>
      </c>
      <c r="G6" s="24" t="s">
        <v>29</v>
      </c>
      <c r="H6" s="10" t="s">
        <v>54</v>
      </c>
      <c r="I6" s="24" t="s">
        <v>30</v>
      </c>
      <c r="J6" s="10" t="s">
        <v>31</v>
      </c>
      <c r="K6" s="60">
        <v>1</v>
      </c>
      <c r="L6" s="60">
        <v>2</v>
      </c>
      <c r="M6" s="60">
        <v>3</v>
      </c>
      <c r="N6" s="60">
        <v>4</v>
      </c>
      <c r="O6" s="60">
        <v>5</v>
      </c>
      <c r="P6" s="60">
        <v>6</v>
      </c>
      <c r="Q6" s="60">
        <v>7</v>
      </c>
      <c r="R6" s="60">
        <v>8</v>
      </c>
      <c r="S6" s="60"/>
      <c r="T6" s="60"/>
      <c r="U6" s="8" t="s">
        <v>64</v>
      </c>
      <c r="V6" s="60">
        <v>1</v>
      </c>
      <c r="W6" s="60">
        <v>2</v>
      </c>
      <c r="X6" s="60">
        <v>3</v>
      </c>
      <c r="Y6" s="59">
        <v>4</v>
      </c>
      <c r="Z6" s="60">
        <v>5</v>
      </c>
      <c r="AA6" s="60">
        <v>6</v>
      </c>
      <c r="AB6" s="60">
        <v>7</v>
      </c>
      <c r="AC6" s="60">
        <v>8</v>
      </c>
      <c r="AD6" s="9"/>
      <c r="AE6" s="9"/>
      <c r="AF6" s="8" t="s">
        <v>64</v>
      </c>
      <c r="AG6" s="8" t="s">
        <v>65</v>
      </c>
      <c r="AH6" s="109" t="s">
        <v>66</v>
      </c>
      <c r="AI6" s="110" t="s">
        <v>67</v>
      </c>
      <c r="AJ6" s="60" t="s">
        <v>37</v>
      </c>
      <c r="AK6" s="60" t="s">
        <v>68</v>
      </c>
      <c r="AL6" s="9" t="s">
        <v>69</v>
      </c>
      <c r="AM6" s="68" t="s">
        <v>139</v>
      </c>
      <c r="AN6" s="68" t="s">
        <v>140</v>
      </c>
      <c r="AO6" s="68" t="s">
        <v>141</v>
      </c>
      <c r="AP6" s="69" t="s">
        <v>70</v>
      </c>
      <c r="AQ6" s="109" t="s">
        <v>71</v>
      </c>
      <c r="AR6" s="200"/>
      <c r="AS6" s="80" t="s">
        <v>72</v>
      </c>
      <c r="AT6" s="81" t="s">
        <v>73</v>
      </c>
      <c r="AU6" s="80">
        <v>1</v>
      </c>
      <c r="AV6" s="81">
        <v>2</v>
      </c>
      <c r="AW6" s="80">
        <v>3</v>
      </c>
      <c r="AX6" s="80">
        <v>5</v>
      </c>
      <c r="AY6" s="146"/>
    </row>
    <row r="7" spans="1:53" s="19" customFormat="1" ht="15" customHeight="1">
      <c r="A7" s="97">
        <v>1</v>
      </c>
      <c r="B7" s="12"/>
      <c r="C7" s="97">
        <v>1</v>
      </c>
      <c r="D7" s="150">
        <v>302</v>
      </c>
      <c r="E7" s="150" t="s">
        <v>582</v>
      </c>
      <c r="F7" s="150" t="s">
        <v>585</v>
      </c>
      <c r="G7" s="150" t="s">
        <v>494</v>
      </c>
      <c r="H7" s="150">
        <v>1989</v>
      </c>
      <c r="I7" s="150" t="s">
        <v>586</v>
      </c>
      <c r="J7" s="150" t="s">
        <v>193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1</v>
      </c>
      <c r="R7" s="149">
        <v>0</v>
      </c>
      <c r="S7" s="151"/>
      <c r="T7" s="151"/>
      <c r="U7" s="121">
        <v>1</v>
      </c>
      <c r="V7" s="149">
        <v>0</v>
      </c>
      <c r="W7" s="149">
        <v>0</v>
      </c>
      <c r="X7" s="149">
        <v>0</v>
      </c>
      <c r="Y7" s="149">
        <v>0</v>
      </c>
      <c r="Z7" s="149">
        <v>0</v>
      </c>
      <c r="AA7" s="149">
        <v>0</v>
      </c>
      <c r="AB7" s="149">
        <v>0</v>
      </c>
      <c r="AC7" s="149">
        <v>0</v>
      </c>
      <c r="AD7" s="151"/>
      <c r="AE7" s="151"/>
      <c r="AF7" s="121">
        <v>0</v>
      </c>
      <c r="AG7" s="121">
        <v>1</v>
      </c>
      <c r="AH7" s="152">
        <v>0.20833333333333334</v>
      </c>
      <c r="AI7" s="153">
        <v>0</v>
      </c>
      <c r="AJ7" s="153">
        <v>0.4375</v>
      </c>
      <c r="AK7" s="153">
        <v>0.6180555555555556</v>
      </c>
      <c r="AL7" s="154">
        <v>0.1805556</v>
      </c>
      <c r="AM7" s="155">
        <v>0</v>
      </c>
      <c r="AN7" s="155">
        <v>0</v>
      </c>
      <c r="AO7" s="155">
        <v>0</v>
      </c>
      <c r="AP7" s="156">
        <v>0</v>
      </c>
      <c r="AQ7" s="44">
        <v>0</v>
      </c>
      <c r="AR7" s="151">
        <v>1.3</v>
      </c>
      <c r="AS7" s="157">
        <v>1.3</v>
      </c>
      <c r="AT7" s="158">
        <v>15</v>
      </c>
      <c r="AU7" s="158">
        <v>1</v>
      </c>
      <c r="AV7" s="158">
        <v>0</v>
      </c>
      <c r="AW7" s="158">
        <v>0</v>
      </c>
      <c r="AX7" s="158">
        <v>0</v>
      </c>
      <c r="AY7" s="147">
        <v>131500100000</v>
      </c>
      <c r="AZ7" s="45"/>
      <c r="BA7" s="45"/>
    </row>
    <row r="8" spans="1:53" s="19" customFormat="1" ht="15" customHeight="1">
      <c r="A8" s="97">
        <v>2</v>
      </c>
      <c r="B8" s="12"/>
      <c r="C8" s="97">
        <v>2</v>
      </c>
      <c r="D8" s="150">
        <v>301</v>
      </c>
      <c r="E8" s="150" t="s">
        <v>582</v>
      </c>
      <c r="F8" s="150" t="s">
        <v>583</v>
      </c>
      <c r="G8" s="150" t="s">
        <v>494</v>
      </c>
      <c r="H8" s="150">
        <v>1989</v>
      </c>
      <c r="I8" s="150" t="s">
        <v>584</v>
      </c>
      <c r="J8" s="150" t="s">
        <v>193</v>
      </c>
      <c r="K8" s="149">
        <v>0</v>
      </c>
      <c r="L8" s="149">
        <v>0</v>
      </c>
      <c r="M8" s="149">
        <v>0</v>
      </c>
      <c r="N8" s="149">
        <v>0</v>
      </c>
      <c r="O8" s="149">
        <v>0</v>
      </c>
      <c r="P8" s="149">
        <v>1</v>
      </c>
      <c r="Q8" s="149">
        <v>0</v>
      </c>
      <c r="R8" s="149">
        <v>0</v>
      </c>
      <c r="S8" s="151"/>
      <c r="T8" s="151"/>
      <c r="U8" s="121">
        <v>1</v>
      </c>
      <c r="V8" s="149">
        <v>0</v>
      </c>
      <c r="W8" s="149">
        <v>0</v>
      </c>
      <c r="X8" s="149">
        <v>0</v>
      </c>
      <c r="Y8" s="149">
        <v>0</v>
      </c>
      <c r="Z8" s="149">
        <v>0</v>
      </c>
      <c r="AA8" s="149">
        <v>0</v>
      </c>
      <c r="AB8" s="149">
        <v>0</v>
      </c>
      <c r="AC8" s="149">
        <v>0</v>
      </c>
      <c r="AD8" s="151"/>
      <c r="AE8" s="151"/>
      <c r="AF8" s="121">
        <v>0</v>
      </c>
      <c r="AG8" s="121">
        <v>1</v>
      </c>
      <c r="AH8" s="152">
        <v>0.20833333333333334</v>
      </c>
      <c r="AI8" s="153">
        <v>0</v>
      </c>
      <c r="AJ8" s="153">
        <v>0.4472222222222222</v>
      </c>
      <c r="AK8" s="153">
        <v>0.6298611111111111</v>
      </c>
      <c r="AL8" s="154">
        <v>0.1826389</v>
      </c>
      <c r="AM8" s="155">
        <v>0</v>
      </c>
      <c r="AN8" s="155">
        <v>0</v>
      </c>
      <c r="AO8" s="155">
        <v>0</v>
      </c>
      <c r="AP8" s="156">
        <v>0</v>
      </c>
      <c r="AQ8" s="44">
        <v>0</v>
      </c>
      <c r="AR8" s="151">
        <v>1.3</v>
      </c>
      <c r="AS8" s="157">
        <v>1.3</v>
      </c>
      <c r="AT8" s="158">
        <v>15</v>
      </c>
      <c r="AU8" s="158">
        <v>1</v>
      </c>
      <c r="AV8" s="158">
        <v>0</v>
      </c>
      <c r="AW8" s="158">
        <v>0</v>
      </c>
      <c r="AX8" s="158">
        <v>0</v>
      </c>
      <c r="AY8" s="147">
        <v>131500100000</v>
      </c>
      <c r="AZ8" s="45"/>
      <c r="BA8" s="45"/>
    </row>
    <row r="9" spans="1:53" s="19" customFormat="1" ht="15" customHeight="1">
      <c r="A9" s="97">
        <v>3</v>
      </c>
      <c r="B9" s="12"/>
      <c r="C9" s="97">
        <v>3</v>
      </c>
      <c r="D9" s="150">
        <v>304</v>
      </c>
      <c r="E9" s="150" t="s">
        <v>489</v>
      </c>
      <c r="F9" s="150" t="s">
        <v>490</v>
      </c>
      <c r="G9" s="150" t="s">
        <v>451</v>
      </c>
      <c r="H9" s="150">
        <v>1994</v>
      </c>
      <c r="I9" s="150" t="s">
        <v>491</v>
      </c>
      <c r="J9" s="150" t="s">
        <v>193</v>
      </c>
      <c r="K9" s="149">
        <v>0</v>
      </c>
      <c r="L9" s="149">
        <v>1</v>
      </c>
      <c r="M9" s="149">
        <v>0</v>
      </c>
      <c r="N9" s="149">
        <v>1</v>
      </c>
      <c r="O9" s="149">
        <v>5</v>
      </c>
      <c r="P9" s="149">
        <v>2</v>
      </c>
      <c r="Q9" s="149">
        <v>0</v>
      </c>
      <c r="R9" s="149">
        <v>5</v>
      </c>
      <c r="S9" s="151"/>
      <c r="T9" s="151"/>
      <c r="U9" s="121">
        <v>14</v>
      </c>
      <c r="V9" s="149">
        <v>0</v>
      </c>
      <c r="W9" s="149">
        <v>0</v>
      </c>
      <c r="X9" s="149">
        <v>2</v>
      </c>
      <c r="Y9" s="149">
        <v>1</v>
      </c>
      <c r="Z9" s="149">
        <v>5</v>
      </c>
      <c r="AA9" s="149">
        <v>2</v>
      </c>
      <c r="AB9" s="149">
        <v>1</v>
      </c>
      <c r="AC9" s="149">
        <v>5</v>
      </c>
      <c r="AD9" s="151"/>
      <c r="AE9" s="151"/>
      <c r="AF9" s="121">
        <v>16</v>
      </c>
      <c r="AG9" s="121">
        <v>30</v>
      </c>
      <c r="AH9" s="152">
        <v>0.20833333333333334</v>
      </c>
      <c r="AI9" s="153">
        <v>0</v>
      </c>
      <c r="AJ9" s="153">
        <v>0.4444444444444444</v>
      </c>
      <c r="AK9" s="153">
        <v>0.6493055555555556</v>
      </c>
      <c r="AL9" s="154">
        <v>0.2048611</v>
      </c>
      <c r="AM9" s="155">
        <v>0</v>
      </c>
      <c r="AN9" s="155">
        <v>0</v>
      </c>
      <c r="AO9" s="155">
        <v>0</v>
      </c>
      <c r="AP9" s="156">
        <v>0</v>
      </c>
      <c r="AQ9" s="44">
        <v>0</v>
      </c>
      <c r="AR9" s="151">
        <v>1.2</v>
      </c>
      <c r="AS9" s="157">
        <v>36</v>
      </c>
      <c r="AT9" s="158">
        <v>5</v>
      </c>
      <c r="AU9" s="158">
        <v>4</v>
      </c>
      <c r="AV9" s="158">
        <v>3</v>
      </c>
      <c r="AW9" s="158">
        <v>0</v>
      </c>
      <c r="AX9" s="158">
        <v>4</v>
      </c>
      <c r="AY9" s="147">
        <v>3600500400300</v>
      </c>
      <c r="AZ9" s="45"/>
      <c r="BA9" s="45"/>
    </row>
    <row r="10" spans="1:53" s="19" customFormat="1" ht="15" customHeight="1">
      <c r="A10" s="97">
        <v>4</v>
      </c>
      <c r="B10" s="12"/>
      <c r="C10" s="97">
        <v>4</v>
      </c>
      <c r="D10" s="150">
        <v>311</v>
      </c>
      <c r="E10" s="150" t="s">
        <v>444</v>
      </c>
      <c r="F10" s="150" t="s">
        <v>445</v>
      </c>
      <c r="G10" s="150" t="s">
        <v>438</v>
      </c>
      <c r="H10" s="150">
        <v>1993</v>
      </c>
      <c r="I10" s="150" t="s">
        <v>446</v>
      </c>
      <c r="J10" s="150" t="s">
        <v>193</v>
      </c>
      <c r="K10" s="149">
        <v>2</v>
      </c>
      <c r="L10" s="149">
        <v>0</v>
      </c>
      <c r="M10" s="149">
        <v>1</v>
      </c>
      <c r="N10" s="149">
        <v>3</v>
      </c>
      <c r="O10" s="149">
        <v>5</v>
      </c>
      <c r="P10" s="149">
        <v>3</v>
      </c>
      <c r="Q10" s="149">
        <v>5</v>
      </c>
      <c r="R10" s="149">
        <v>1</v>
      </c>
      <c r="S10" s="151"/>
      <c r="T10" s="151"/>
      <c r="U10" s="121">
        <v>20</v>
      </c>
      <c r="V10" s="149">
        <v>0</v>
      </c>
      <c r="W10" s="149">
        <v>0</v>
      </c>
      <c r="X10" s="149">
        <v>2</v>
      </c>
      <c r="Y10" s="149">
        <v>5</v>
      </c>
      <c r="Z10" s="149">
        <v>3</v>
      </c>
      <c r="AA10" s="149">
        <v>1</v>
      </c>
      <c r="AB10" s="149">
        <v>5</v>
      </c>
      <c r="AC10" s="149">
        <v>3</v>
      </c>
      <c r="AD10" s="151"/>
      <c r="AE10" s="151"/>
      <c r="AF10" s="121">
        <v>19</v>
      </c>
      <c r="AG10" s="121">
        <v>39</v>
      </c>
      <c r="AH10" s="152">
        <v>0.20833333333333334</v>
      </c>
      <c r="AI10" s="153">
        <v>0</v>
      </c>
      <c r="AJ10" s="153">
        <v>0.4486111111111111</v>
      </c>
      <c r="AK10" s="153">
        <v>0.6479166666666667</v>
      </c>
      <c r="AL10" s="154">
        <v>0.1993056</v>
      </c>
      <c r="AM10" s="155">
        <v>0</v>
      </c>
      <c r="AN10" s="155">
        <v>0</v>
      </c>
      <c r="AO10" s="155">
        <v>0</v>
      </c>
      <c r="AP10" s="156">
        <v>0</v>
      </c>
      <c r="AQ10" s="44">
        <v>0</v>
      </c>
      <c r="AR10" s="151">
        <v>1.2</v>
      </c>
      <c r="AS10" s="157">
        <v>46.8</v>
      </c>
      <c r="AT10" s="158">
        <v>3</v>
      </c>
      <c r="AU10" s="158">
        <v>3</v>
      </c>
      <c r="AV10" s="158">
        <v>2</v>
      </c>
      <c r="AW10" s="158">
        <v>4</v>
      </c>
      <c r="AX10" s="158">
        <v>4</v>
      </c>
      <c r="AY10" s="147">
        <v>4680300300200</v>
      </c>
      <c r="AZ10" s="45"/>
      <c r="BA10" s="45"/>
    </row>
    <row r="11" spans="1:53" s="19" customFormat="1" ht="15" customHeight="1">
      <c r="A11" s="97">
        <v>5</v>
      </c>
      <c r="B11" s="12"/>
      <c r="C11" s="97">
        <v>5</v>
      </c>
      <c r="D11" s="150">
        <v>305</v>
      </c>
      <c r="E11" s="150" t="s">
        <v>340</v>
      </c>
      <c r="F11" s="150" t="s">
        <v>357</v>
      </c>
      <c r="G11" s="150" t="s">
        <v>339</v>
      </c>
      <c r="H11" s="150">
        <v>1989</v>
      </c>
      <c r="I11" s="150">
        <v>58130432</v>
      </c>
      <c r="J11" s="150"/>
      <c r="K11" s="149">
        <v>3</v>
      </c>
      <c r="L11" s="149">
        <v>1</v>
      </c>
      <c r="M11" s="149">
        <v>5</v>
      </c>
      <c r="N11" s="149">
        <v>3</v>
      </c>
      <c r="O11" s="149">
        <v>5</v>
      </c>
      <c r="P11" s="149">
        <v>3</v>
      </c>
      <c r="Q11" s="149">
        <v>3</v>
      </c>
      <c r="R11" s="149">
        <v>5</v>
      </c>
      <c r="S11" s="151"/>
      <c r="T11" s="151"/>
      <c r="U11" s="121">
        <v>28</v>
      </c>
      <c r="V11" s="149">
        <v>3</v>
      </c>
      <c r="W11" s="149">
        <v>5</v>
      </c>
      <c r="X11" s="149">
        <v>5</v>
      </c>
      <c r="Y11" s="149">
        <v>3</v>
      </c>
      <c r="Z11" s="149">
        <v>5</v>
      </c>
      <c r="AA11" s="149">
        <v>2</v>
      </c>
      <c r="AB11" s="149">
        <v>2</v>
      </c>
      <c r="AC11" s="149">
        <v>5</v>
      </c>
      <c r="AD11" s="151"/>
      <c r="AE11" s="151"/>
      <c r="AF11" s="121">
        <v>30</v>
      </c>
      <c r="AG11" s="121">
        <v>58</v>
      </c>
      <c r="AH11" s="152">
        <v>0.20833333333333334</v>
      </c>
      <c r="AI11" s="153">
        <v>0</v>
      </c>
      <c r="AJ11" s="153">
        <v>0.4388888888888889</v>
      </c>
      <c r="AK11" s="153">
        <v>0.6444444444444445</v>
      </c>
      <c r="AL11" s="154">
        <v>0.2055556</v>
      </c>
      <c r="AM11" s="155">
        <v>0</v>
      </c>
      <c r="AN11" s="155">
        <v>0</v>
      </c>
      <c r="AO11" s="155">
        <v>0</v>
      </c>
      <c r="AP11" s="156">
        <v>0</v>
      </c>
      <c r="AQ11" s="44">
        <v>0</v>
      </c>
      <c r="AR11" s="151">
        <v>1.3</v>
      </c>
      <c r="AS11" s="157">
        <v>75.4</v>
      </c>
      <c r="AT11" s="158">
        <v>0</v>
      </c>
      <c r="AU11" s="158">
        <v>1</v>
      </c>
      <c r="AV11" s="158">
        <v>2</v>
      </c>
      <c r="AW11" s="158">
        <v>6</v>
      </c>
      <c r="AX11" s="158">
        <v>7</v>
      </c>
      <c r="AY11" s="147">
        <v>7540000100200.001</v>
      </c>
      <c r="AZ11" s="45"/>
      <c r="BA11" s="45"/>
    </row>
    <row r="12" spans="1:53" s="19" customFormat="1" ht="15" customHeight="1">
      <c r="A12" s="97">
        <v>6</v>
      </c>
      <c r="B12" s="12"/>
      <c r="C12" s="97">
        <v>6</v>
      </c>
      <c r="D12" s="150">
        <v>303</v>
      </c>
      <c r="E12" s="150" t="s">
        <v>668</v>
      </c>
      <c r="F12" s="150" t="s">
        <v>414</v>
      </c>
      <c r="G12" s="150" t="s">
        <v>395</v>
      </c>
      <c r="H12" s="150">
        <v>1994</v>
      </c>
      <c r="I12" s="150" t="s">
        <v>415</v>
      </c>
      <c r="J12" s="150" t="s">
        <v>193</v>
      </c>
      <c r="K12" s="149">
        <v>5</v>
      </c>
      <c r="L12" s="149">
        <v>3</v>
      </c>
      <c r="M12" s="149">
        <v>5</v>
      </c>
      <c r="N12" s="149">
        <v>3</v>
      </c>
      <c r="O12" s="149">
        <v>5</v>
      </c>
      <c r="P12" s="149">
        <v>5</v>
      </c>
      <c r="Q12" s="149">
        <v>3</v>
      </c>
      <c r="R12" s="149">
        <v>5</v>
      </c>
      <c r="S12" s="151"/>
      <c r="T12" s="151"/>
      <c r="U12" s="121">
        <v>34</v>
      </c>
      <c r="V12" s="149">
        <v>5</v>
      </c>
      <c r="W12" s="149">
        <v>3</v>
      </c>
      <c r="X12" s="149">
        <v>3</v>
      </c>
      <c r="Y12" s="149">
        <v>5</v>
      </c>
      <c r="Z12" s="149">
        <v>5</v>
      </c>
      <c r="AA12" s="149">
        <v>5</v>
      </c>
      <c r="AB12" s="149">
        <v>3</v>
      </c>
      <c r="AC12" s="149">
        <v>5</v>
      </c>
      <c r="AD12" s="151"/>
      <c r="AE12" s="151"/>
      <c r="AF12" s="121">
        <v>34</v>
      </c>
      <c r="AG12" s="121">
        <v>68</v>
      </c>
      <c r="AH12" s="152">
        <v>0.20833333333333334</v>
      </c>
      <c r="AI12" s="153">
        <v>0</v>
      </c>
      <c r="AJ12" s="153">
        <v>0.43333333333333335</v>
      </c>
      <c r="AK12" s="153">
        <v>0.6256944444444444</v>
      </c>
      <c r="AL12" s="154">
        <v>0.1923611</v>
      </c>
      <c r="AM12" s="155">
        <v>0</v>
      </c>
      <c r="AN12" s="155">
        <v>0</v>
      </c>
      <c r="AO12" s="155">
        <v>0</v>
      </c>
      <c r="AP12" s="156">
        <v>0</v>
      </c>
      <c r="AQ12" s="44">
        <v>0</v>
      </c>
      <c r="AR12" s="151">
        <v>1.2</v>
      </c>
      <c r="AS12" s="157">
        <v>81.6</v>
      </c>
      <c r="AT12" s="158">
        <v>0</v>
      </c>
      <c r="AU12" s="158">
        <v>0</v>
      </c>
      <c r="AV12" s="158">
        <v>0</v>
      </c>
      <c r="AW12" s="158">
        <v>6</v>
      </c>
      <c r="AX12" s="158">
        <v>10</v>
      </c>
      <c r="AY12" s="147">
        <v>8159999999999.999</v>
      </c>
      <c r="AZ12" s="45"/>
      <c r="BA12" s="45"/>
    </row>
    <row r="13" spans="1:53" s="19" customFormat="1" ht="15" customHeight="1">
      <c r="A13" s="97">
        <v>7</v>
      </c>
      <c r="B13" s="12"/>
      <c r="C13" s="97">
        <v>7</v>
      </c>
      <c r="D13" s="150">
        <v>306</v>
      </c>
      <c r="E13" s="150" t="s">
        <v>591</v>
      </c>
      <c r="F13" s="150" t="s">
        <v>654</v>
      </c>
      <c r="G13" s="150" t="s">
        <v>589</v>
      </c>
      <c r="H13" s="150">
        <v>1990</v>
      </c>
      <c r="I13" s="150" t="s">
        <v>655</v>
      </c>
      <c r="J13" s="150"/>
      <c r="K13" s="149">
        <v>3</v>
      </c>
      <c r="L13" s="149">
        <v>5</v>
      </c>
      <c r="M13" s="149">
        <v>5</v>
      </c>
      <c r="N13" s="149">
        <v>5</v>
      </c>
      <c r="O13" s="149">
        <v>5</v>
      </c>
      <c r="P13" s="149">
        <v>3</v>
      </c>
      <c r="Q13" s="149">
        <v>5</v>
      </c>
      <c r="R13" s="149">
        <v>5</v>
      </c>
      <c r="S13" s="151"/>
      <c r="T13" s="151"/>
      <c r="U13" s="121">
        <v>36</v>
      </c>
      <c r="V13" s="149">
        <v>3</v>
      </c>
      <c r="W13" s="149">
        <v>2</v>
      </c>
      <c r="X13" s="149">
        <v>5</v>
      </c>
      <c r="Y13" s="149">
        <v>3</v>
      </c>
      <c r="Z13" s="149">
        <v>5</v>
      </c>
      <c r="AA13" s="149">
        <v>3</v>
      </c>
      <c r="AB13" s="149">
        <v>5</v>
      </c>
      <c r="AC13" s="149">
        <v>5</v>
      </c>
      <c r="AD13" s="151"/>
      <c r="AE13" s="151"/>
      <c r="AF13" s="121">
        <v>31</v>
      </c>
      <c r="AG13" s="121">
        <v>67</v>
      </c>
      <c r="AH13" s="152">
        <v>0.20833333333333334</v>
      </c>
      <c r="AI13" s="153">
        <v>0</v>
      </c>
      <c r="AJ13" s="153">
        <v>0.4361111111111111</v>
      </c>
      <c r="AK13" s="153">
        <v>0.6402777777777778</v>
      </c>
      <c r="AL13" s="154">
        <v>0.2041667</v>
      </c>
      <c r="AM13" s="155">
        <v>0</v>
      </c>
      <c r="AN13" s="155">
        <v>0</v>
      </c>
      <c r="AO13" s="155">
        <v>0</v>
      </c>
      <c r="AP13" s="156">
        <v>0</v>
      </c>
      <c r="AQ13" s="44">
        <v>0</v>
      </c>
      <c r="AR13" s="151">
        <v>1.3</v>
      </c>
      <c r="AS13" s="157">
        <v>87.1</v>
      </c>
      <c r="AT13" s="158">
        <v>0</v>
      </c>
      <c r="AU13" s="158">
        <v>0</v>
      </c>
      <c r="AV13" s="158">
        <v>1</v>
      </c>
      <c r="AW13" s="158">
        <v>5</v>
      </c>
      <c r="AX13" s="158">
        <v>10</v>
      </c>
      <c r="AY13" s="147">
        <v>8710000000100.001</v>
      </c>
      <c r="AZ13" s="45"/>
      <c r="BA13" s="45"/>
    </row>
    <row r="14" spans="1:53" s="19" customFormat="1" ht="15" customHeight="1">
      <c r="A14" s="97">
        <v>8</v>
      </c>
      <c r="B14" s="12"/>
      <c r="C14" s="97">
        <v>8</v>
      </c>
      <c r="D14" s="150">
        <v>307</v>
      </c>
      <c r="E14" s="150" t="s">
        <v>372</v>
      </c>
      <c r="F14" s="150" t="s">
        <v>373</v>
      </c>
      <c r="G14" s="150" t="s">
        <v>360</v>
      </c>
      <c r="H14" s="150">
        <v>1989</v>
      </c>
      <c r="I14" s="150" t="s">
        <v>374</v>
      </c>
      <c r="J14" s="150"/>
      <c r="K14" s="149">
        <v>5</v>
      </c>
      <c r="L14" s="149">
        <v>3</v>
      </c>
      <c r="M14" s="149">
        <v>5</v>
      </c>
      <c r="N14" s="149">
        <v>5</v>
      </c>
      <c r="O14" s="149">
        <v>5</v>
      </c>
      <c r="P14" s="149">
        <v>5</v>
      </c>
      <c r="Q14" s="149">
        <v>5</v>
      </c>
      <c r="R14" s="149">
        <v>5</v>
      </c>
      <c r="S14" s="151"/>
      <c r="T14" s="151"/>
      <c r="U14" s="121">
        <v>38</v>
      </c>
      <c r="V14" s="149">
        <v>5</v>
      </c>
      <c r="W14" s="149">
        <v>2</v>
      </c>
      <c r="X14" s="149">
        <v>5</v>
      </c>
      <c r="Y14" s="149">
        <v>3</v>
      </c>
      <c r="Z14" s="149">
        <v>5</v>
      </c>
      <c r="AA14" s="149">
        <v>5</v>
      </c>
      <c r="AB14" s="149">
        <v>5</v>
      </c>
      <c r="AC14" s="149">
        <v>5</v>
      </c>
      <c r="AD14" s="151"/>
      <c r="AE14" s="151"/>
      <c r="AF14" s="121">
        <v>35</v>
      </c>
      <c r="AG14" s="121">
        <v>73</v>
      </c>
      <c r="AH14" s="152">
        <v>0.20833333333333334</v>
      </c>
      <c r="AI14" s="153">
        <v>0</v>
      </c>
      <c r="AJ14" s="153">
        <v>0.43472222222222223</v>
      </c>
      <c r="AK14" s="153">
        <v>0.6375</v>
      </c>
      <c r="AL14" s="154">
        <v>0.2027778</v>
      </c>
      <c r="AM14" s="155">
        <v>0</v>
      </c>
      <c r="AN14" s="155">
        <v>0</v>
      </c>
      <c r="AO14" s="155">
        <v>0</v>
      </c>
      <c r="AP14" s="156">
        <v>0</v>
      </c>
      <c r="AQ14" s="44">
        <v>0</v>
      </c>
      <c r="AR14" s="151">
        <v>1.3</v>
      </c>
      <c r="AS14" s="157">
        <v>94.9</v>
      </c>
      <c r="AT14" s="158">
        <v>0</v>
      </c>
      <c r="AU14" s="158">
        <v>0</v>
      </c>
      <c r="AV14" s="158">
        <v>1</v>
      </c>
      <c r="AW14" s="158">
        <v>2</v>
      </c>
      <c r="AX14" s="158">
        <v>13</v>
      </c>
      <c r="AY14" s="147">
        <v>9490000000100</v>
      </c>
      <c r="AZ14" s="45"/>
      <c r="BA14" s="45"/>
    </row>
    <row r="15" spans="1:53" s="19" customFormat="1" ht="15" customHeight="1">
      <c r="A15" s="97">
        <v>9</v>
      </c>
      <c r="B15" s="12"/>
      <c r="C15" s="97">
        <v>9</v>
      </c>
      <c r="D15" s="150">
        <v>313</v>
      </c>
      <c r="E15" s="150" t="s">
        <v>334</v>
      </c>
      <c r="F15" s="150" t="s">
        <v>335</v>
      </c>
      <c r="G15" s="150" t="s">
        <v>228</v>
      </c>
      <c r="H15" s="150">
        <v>1994</v>
      </c>
      <c r="I15" s="150" t="s">
        <v>336</v>
      </c>
      <c r="J15" s="150" t="s">
        <v>193</v>
      </c>
      <c r="K15" s="149">
        <v>5</v>
      </c>
      <c r="L15" s="149">
        <v>5</v>
      </c>
      <c r="M15" s="149">
        <v>5</v>
      </c>
      <c r="N15" s="149">
        <v>5</v>
      </c>
      <c r="O15" s="149">
        <v>5</v>
      </c>
      <c r="P15" s="149">
        <v>5</v>
      </c>
      <c r="Q15" s="149">
        <v>5</v>
      </c>
      <c r="R15" s="149">
        <v>5</v>
      </c>
      <c r="S15" s="151"/>
      <c r="T15" s="151"/>
      <c r="U15" s="121">
        <v>40</v>
      </c>
      <c r="V15" s="149">
        <v>5</v>
      </c>
      <c r="W15" s="149">
        <v>5</v>
      </c>
      <c r="X15" s="149">
        <v>5</v>
      </c>
      <c r="Y15" s="149">
        <v>5</v>
      </c>
      <c r="Z15" s="149">
        <v>5</v>
      </c>
      <c r="AA15" s="149">
        <v>5</v>
      </c>
      <c r="AB15" s="149">
        <v>5</v>
      </c>
      <c r="AC15" s="149">
        <v>5</v>
      </c>
      <c r="AD15" s="151"/>
      <c r="AE15" s="151"/>
      <c r="AF15" s="121">
        <v>40</v>
      </c>
      <c r="AG15" s="121">
        <v>80</v>
      </c>
      <c r="AH15" s="152">
        <v>0.20833333333333334</v>
      </c>
      <c r="AI15" s="153">
        <v>0</v>
      </c>
      <c r="AJ15" s="153">
        <v>0.44166666666666665</v>
      </c>
      <c r="AK15" s="153">
        <v>0.6333333333333333</v>
      </c>
      <c r="AL15" s="154">
        <v>0.1916667</v>
      </c>
      <c r="AM15" s="155">
        <v>0</v>
      </c>
      <c r="AN15" s="155">
        <v>0</v>
      </c>
      <c r="AO15" s="155">
        <v>0</v>
      </c>
      <c r="AP15" s="156">
        <v>0</v>
      </c>
      <c r="AQ15" s="44">
        <v>0</v>
      </c>
      <c r="AR15" s="151">
        <v>1.2</v>
      </c>
      <c r="AS15" s="157">
        <v>96</v>
      </c>
      <c r="AT15" s="158">
        <v>0</v>
      </c>
      <c r="AU15" s="158">
        <v>0</v>
      </c>
      <c r="AV15" s="158">
        <v>0</v>
      </c>
      <c r="AW15" s="158">
        <v>0</v>
      </c>
      <c r="AX15" s="158">
        <v>16</v>
      </c>
      <c r="AY15" s="147">
        <v>9600000000000</v>
      </c>
      <c r="AZ15" s="45"/>
      <c r="BA15" s="45"/>
    </row>
    <row r="16" spans="1:53" s="19" customFormat="1" ht="15" customHeight="1">
      <c r="A16" s="97">
        <v>10</v>
      </c>
      <c r="B16" s="12"/>
      <c r="C16" s="97">
        <v>10</v>
      </c>
      <c r="D16" s="150">
        <v>308</v>
      </c>
      <c r="E16" s="150" t="s">
        <v>326</v>
      </c>
      <c r="F16" s="150" t="s">
        <v>327</v>
      </c>
      <c r="G16" s="150" t="s">
        <v>228</v>
      </c>
      <c r="H16" s="150">
        <v>1989</v>
      </c>
      <c r="I16" s="150" t="s">
        <v>328</v>
      </c>
      <c r="J16" s="150"/>
      <c r="K16" s="149">
        <v>3</v>
      </c>
      <c r="L16" s="149">
        <v>5</v>
      </c>
      <c r="M16" s="149">
        <v>5</v>
      </c>
      <c r="N16" s="149">
        <v>5</v>
      </c>
      <c r="O16" s="149">
        <v>5</v>
      </c>
      <c r="P16" s="149">
        <v>5</v>
      </c>
      <c r="Q16" s="149">
        <v>5</v>
      </c>
      <c r="R16" s="149">
        <v>5</v>
      </c>
      <c r="S16" s="151"/>
      <c r="T16" s="151"/>
      <c r="U16" s="121">
        <v>38</v>
      </c>
      <c r="V16" s="149">
        <v>5</v>
      </c>
      <c r="W16" s="149">
        <v>3</v>
      </c>
      <c r="X16" s="149">
        <v>5</v>
      </c>
      <c r="Y16" s="149">
        <v>5</v>
      </c>
      <c r="Z16" s="149">
        <v>5</v>
      </c>
      <c r="AA16" s="149">
        <v>5</v>
      </c>
      <c r="AB16" s="149">
        <v>5</v>
      </c>
      <c r="AC16" s="149">
        <v>5</v>
      </c>
      <c r="AD16" s="151"/>
      <c r="AE16" s="151"/>
      <c r="AF16" s="121">
        <v>38</v>
      </c>
      <c r="AG16" s="121">
        <v>76</v>
      </c>
      <c r="AH16" s="152">
        <v>0.20833333333333334</v>
      </c>
      <c r="AI16" s="153">
        <v>0</v>
      </c>
      <c r="AJ16" s="153">
        <v>0.44305555555555554</v>
      </c>
      <c r="AK16" s="153">
        <v>0.65</v>
      </c>
      <c r="AL16" s="154">
        <v>0.2069444</v>
      </c>
      <c r="AM16" s="155">
        <v>0</v>
      </c>
      <c r="AN16" s="155">
        <v>0</v>
      </c>
      <c r="AO16" s="155">
        <v>0</v>
      </c>
      <c r="AP16" s="156">
        <v>0</v>
      </c>
      <c r="AQ16" s="44">
        <v>0</v>
      </c>
      <c r="AR16" s="151">
        <v>1.3</v>
      </c>
      <c r="AS16" s="157">
        <v>98.8</v>
      </c>
      <c r="AT16" s="158">
        <v>0</v>
      </c>
      <c r="AU16" s="158">
        <v>0</v>
      </c>
      <c r="AV16" s="158">
        <v>0</v>
      </c>
      <c r="AW16" s="158">
        <v>2</v>
      </c>
      <c r="AX16" s="158">
        <v>14</v>
      </c>
      <c r="AY16" s="147">
        <v>9880000000000</v>
      </c>
      <c r="AZ16" s="45"/>
      <c r="BA16" s="45"/>
    </row>
    <row r="17" spans="1:53" s="19" customFormat="1" ht="15" customHeight="1">
      <c r="A17" s="97">
        <v>11</v>
      </c>
      <c r="B17" s="12"/>
      <c r="C17" s="97">
        <v>11</v>
      </c>
      <c r="D17" s="150">
        <v>310</v>
      </c>
      <c r="E17" s="150" t="s">
        <v>329</v>
      </c>
      <c r="F17" s="150" t="s">
        <v>330</v>
      </c>
      <c r="G17" s="150" t="s">
        <v>228</v>
      </c>
      <c r="H17" s="150">
        <v>1989</v>
      </c>
      <c r="I17" s="150" t="s">
        <v>331</v>
      </c>
      <c r="J17" s="150" t="s">
        <v>193</v>
      </c>
      <c r="K17" s="149">
        <v>5</v>
      </c>
      <c r="L17" s="149">
        <v>5</v>
      </c>
      <c r="M17" s="149">
        <v>5</v>
      </c>
      <c r="N17" s="149">
        <v>5</v>
      </c>
      <c r="O17" s="149">
        <v>5</v>
      </c>
      <c r="P17" s="149">
        <v>5</v>
      </c>
      <c r="Q17" s="149">
        <v>5</v>
      </c>
      <c r="R17" s="149">
        <v>5</v>
      </c>
      <c r="S17" s="151"/>
      <c r="T17" s="151"/>
      <c r="U17" s="121">
        <v>40</v>
      </c>
      <c r="V17" s="149">
        <v>5</v>
      </c>
      <c r="W17" s="149">
        <v>5</v>
      </c>
      <c r="X17" s="149">
        <v>5</v>
      </c>
      <c r="Y17" s="149">
        <v>5</v>
      </c>
      <c r="Z17" s="149">
        <v>5</v>
      </c>
      <c r="AA17" s="149">
        <v>5</v>
      </c>
      <c r="AB17" s="149">
        <v>5</v>
      </c>
      <c r="AC17" s="149">
        <v>5</v>
      </c>
      <c r="AD17" s="151"/>
      <c r="AE17" s="151"/>
      <c r="AF17" s="121">
        <v>40</v>
      </c>
      <c r="AG17" s="121">
        <v>80</v>
      </c>
      <c r="AH17" s="152">
        <v>0.20833333333333334</v>
      </c>
      <c r="AI17" s="153">
        <v>0</v>
      </c>
      <c r="AJ17" s="153">
        <v>0.4458333333333333</v>
      </c>
      <c r="AK17" s="153">
        <v>0.6548611111111111</v>
      </c>
      <c r="AL17" s="154">
        <v>0.2090278</v>
      </c>
      <c r="AM17" s="155">
        <v>0</v>
      </c>
      <c r="AN17" s="155">
        <v>1</v>
      </c>
      <c r="AO17" s="155">
        <v>0</v>
      </c>
      <c r="AP17" s="156">
        <v>1</v>
      </c>
      <c r="AQ17" s="44">
        <v>0</v>
      </c>
      <c r="AR17" s="151">
        <v>1.3</v>
      </c>
      <c r="AS17" s="157">
        <v>104</v>
      </c>
      <c r="AT17" s="158">
        <v>0</v>
      </c>
      <c r="AU17" s="158">
        <v>0</v>
      </c>
      <c r="AV17" s="158">
        <v>0</v>
      </c>
      <c r="AW17" s="158">
        <v>0</v>
      </c>
      <c r="AX17" s="158">
        <v>16</v>
      </c>
      <c r="AY17" s="147">
        <v>10400000000000</v>
      </c>
      <c r="AZ17" s="45"/>
      <c r="BA17" s="45"/>
    </row>
    <row r="18" spans="1:53" s="19" customFormat="1" ht="15" customHeight="1">
      <c r="A18" s="97">
        <v>12</v>
      </c>
      <c r="B18" s="12"/>
      <c r="C18" s="97">
        <v>12</v>
      </c>
      <c r="D18" s="150">
        <v>309</v>
      </c>
      <c r="E18" s="150" t="s">
        <v>326</v>
      </c>
      <c r="F18" s="150" t="s">
        <v>332</v>
      </c>
      <c r="G18" s="150" t="s">
        <v>228</v>
      </c>
      <c r="H18" s="150">
        <v>1989</v>
      </c>
      <c r="I18" s="150" t="s">
        <v>333</v>
      </c>
      <c r="J18" s="150" t="s">
        <v>193</v>
      </c>
      <c r="K18" s="149">
        <v>5</v>
      </c>
      <c r="L18" s="149">
        <v>5</v>
      </c>
      <c r="M18" s="149">
        <v>5</v>
      </c>
      <c r="N18" s="149">
        <v>5</v>
      </c>
      <c r="O18" s="149">
        <v>5</v>
      </c>
      <c r="P18" s="149">
        <v>5</v>
      </c>
      <c r="Q18" s="149">
        <v>5</v>
      </c>
      <c r="R18" s="149">
        <v>5</v>
      </c>
      <c r="S18" s="151"/>
      <c r="T18" s="151"/>
      <c r="U18" s="121">
        <v>40</v>
      </c>
      <c r="V18" s="149">
        <v>5</v>
      </c>
      <c r="W18" s="149">
        <v>5</v>
      </c>
      <c r="X18" s="149">
        <v>5</v>
      </c>
      <c r="Y18" s="149">
        <v>5</v>
      </c>
      <c r="Z18" s="149">
        <v>5</v>
      </c>
      <c r="AA18" s="149">
        <v>5</v>
      </c>
      <c r="AB18" s="149">
        <v>5</v>
      </c>
      <c r="AC18" s="149">
        <v>5</v>
      </c>
      <c r="AD18" s="151"/>
      <c r="AE18" s="151"/>
      <c r="AF18" s="121">
        <v>40</v>
      </c>
      <c r="AG18" s="121">
        <v>80</v>
      </c>
      <c r="AH18" s="152">
        <v>0.20833333333333334</v>
      </c>
      <c r="AI18" s="153">
        <v>0</v>
      </c>
      <c r="AJ18" s="153">
        <v>0.44027777777777777</v>
      </c>
      <c r="AK18" s="153">
        <v>0.6819444444444445</v>
      </c>
      <c r="AL18" s="154">
        <v>0.2416667</v>
      </c>
      <c r="AM18" s="155">
        <v>0</v>
      </c>
      <c r="AN18" s="162">
        <v>48</v>
      </c>
      <c r="AO18" s="155">
        <v>0</v>
      </c>
      <c r="AP18" s="156">
        <v>10</v>
      </c>
      <c r="AQ18" s="44">
        <v>0</v>
      </c>
      <c r="AR18" s="151">
        <v>1.3</v>
      </c>
      <c r="AS18" s="157">
        <v>104</v>
      </c>
      <c r="AT18" s="158">
        <v>0</v>
      </c>
      <c r="AU18" s="158">
        <v>0</v>
      </c>
      <c r="AV18" s="158">
        <v>0</v>
      </c>
      <c r="AW18" s="158">
        <v>0</v>
      </c>
      <c r="AX18" s="158">
        <v>16</v>
      </c>
      <c r="AY18" s="147">
        <v>10400000000000</v>
      </c>
      <c r="AZ18" s="45"/>
      <c r="BA18" s="45"/>
    </row>
    <row r="19" spans="22:38" ht="15" customHeight="1">
      <c r="V19" s="161"/>
      <c r="W19" s="161"/>
      <c r="X19" s="161"/>
      <c r="Y19" s="161"/>
      <c r="Z19" s="161"/>
      <c r="AA19" s="161"/>
      <c r="AB19" s="161"/>
      <c r="AC19" s="161"/>
      <c r="AL19" s="136"/>
    </row>
    <row r="20" spans="22:38" ht="15" customHeight="1">
      <c r="V20" s="161"/>
      <c r="W20" s="161"/>
      <c r="X20" s="161"/>
      <c r="Y20" s="161"/>
      <c r="Z20" s="161"/>
      <c r="AA20" s="161"/>
      <c r="AB20" s="161"/>
      <c r="AC20" s="161"/>
      <c r="AL20" s="136"/>
    </row>
    <row r="21" ht="15" customHeight="1">
      <c r="AL21" s="136"/>
    </row>
    <row r="22" ht="15" customHeight="1">
      <c r="AL22" s="136"/>
    </row>
    <row r="23" ht="15" customHeight="1">
      <c r="AL23" s="136"/>
    </row>
    <row r="24" ht="15" customHeight="1">
      <c r="AL24" s="136"/>
    </row>
    <row r="25" ht="15" customHeight="1">
      <c r="AL25" s="136"/>
    </row>
    <row r="26" ht="15" customHeight="1">
      <c r="AL26" s="136"/>
    </row>
    <row r="27" ht="15" customHeight="1">
      <c r="AL27" s="136"/>
    </row>
    <row r="28" ht="15" customHeight="1">
      <c r="AL28" s="136"/>
    </row>
    <row r="29" ht="15" customHeight="1">
      <c r="AL29" s="136"/>
    </row>
    <row r="30" ht="15" customHeight="1">
      <c r="AL30" s="136"/>
    </row>
    <row r="31" ht="15" customHeight="1">
      <c r="AL31" s="136"/>
    </row>
    <row r="32" ht="15" customHeight="1">
      <c r="AL32" s="136"/>
    </row>
    <row r="33" ht="15" customHeight="1">
      <c r="AL33" s="136"/>
    </row>
    <row r="34" ht="15" customHeight="1">
      <c r="AL34" s="136"/>
    </row>
    <row r="35" ht="15" customHeight="1">
      <c r="AL35" s="136"/>
    </row>
    <row r="36" ht="15" customHeight="1">
      <c r="AL36" s="136"/>
    </row>
    <row r="37" ht="15" customHeight="1">
      <c r="AL37" s="136"/>
    </row>
    <row r="38" ht="15" customHeight="1">
      <c r="AL38" s="136"/>
    </row>
    <row r="39" ht="15" customHeight="1">
      <c r="AL39" s="136"/>
    </row>
    <row r="40" ht="15" customHeight="1">
      <c r="AL40" s="136"/>
    </row>
    <row r="41" ht="15" customHeight="1">
      <c r="AL41" s="136"/>
    </row>
    <row r="42" ht="15" customHeight="1">
      <c r="AL42" s="136"/>
    </row>
    <row r="43" ht="15" customHeight="1">
      <c r="AL43" s="136"/>
    </row>
    <row r="44" ht="15" customHeight="1">
      <c r="AL44" s="136"/>
    </row>
    <row r="45" ht="15" customHeight="1">
      <c r="AL45" s="136"/>
    </row>
    <row r="46" ht="15" customHeight="1">
      <c r="AL46" s="136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/>
  <mergeCells count="1">
    <mergeCell ref="AR5:AR6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A315"/>
  <sheetViews>
    <sheetView showGridLines="0" showRowColHeaders="0" zoomScalePageLayoutView="0" workbookViewId="0" topLeftCell="A1">
      <pane xSplit="6" topLeftCell="G1" activePane="topRight" state="frozen"/>
      <selection pane="topLeft" activeCell="C1" sqref="C1"/>
      <selection pane="topRight" activeCell="C1" sqref="C1"/>
    </sheetView>
  </sheetViews>
  <sheetFormatPr defaultColWidth="9.00390625" defaultRowHeight="13.5"/>
  <cols>
    <col min="1" max="1" width="3.25390625" style="0" hidden="1" customWidth="1"/>
    <col min="2" max="2" width="1.625" style="0" hidden="1" customWidth="1"/>
    <col min="3" max="3" width="4.25390625" style="47" customWidth="1"/>
    <col min="4" max="4" width="5.00390625" style="0" customWidth="1"/>
    <col min="5" max="5" width="16.00390625" style="0" customWidth="1"/>
    <col min="6" max="6" width="15.125" style="0" customWidth="1"/>
    <col min="7" max="7" width="11.125" style="0" customWidth="1"/>
    <col min="8" max="8" width="6.875" style="0" customWidth="1"/>
    <col min="9" max="9" width="13.625" style="0" customWidth="1"/>
    <col min="10" max="10" width="8.00390625" style="0" customWidth="1"/>
    <col min="11" max="20" width="3.25390625" style="46" customWidth="1"/>
    <col min="21" max="21" width="4.75390625" style="0" customWidth="1"/>
    <col min="22" max="31" width="3.25390625" style="46" customWidth="1"/>
    <col min="32" max="32" width="4.75390625" style="0" customWidth="1"/>
    <col min="33" max="33" width="4.875" style="0" customWidth="1"/>
    <col min="34" max="34" width="7.75390625" style="48" customWidth="1"/>
    <col min="35" max="35" width="7.75390625" style="46" customWidth="1"/>
    <col min="36" max="36" width="7.75390625" style="107" customWidth="1"/>
    <col min="37" max="37" width="7.75390625" style="46" customWidth="1"/>
    <col min="38" max="38" width="7.75390625" style="15" customWidth="1"/>
    <col min="39" max="41" width="4.125" style="15" customWidth="1"/>
    <col min="42" max="42" width="3.875" style="0" customWidth="1"/>
    <col min="43" max="43" width="3.875" style="47" customWidth="1"/>
    <col min="44" max="44" width="8.375" style="0" customWidth="1"/>
    <col min="45" max="49" width="3.625" style="34" customWidth="1"/>
    <col min="50" max="50" width="7.375" style="148" customWidth="1"/>
  </cols>
  <sheetData>
    <row r="1" spans="1:50" s="132" customFormat="1" ht="42.75" customHeight="1">
      <c r="A1" s="129"/>
      <c r="B1" s="130"/>
      <c r="C1" s="131" t="s">
        <v>666</v>
      </c>
      <c r="E1" s="133"/>
      <c r="F1" s="134"/>
      <c r="G1" s="131"/>
      <c r="H1" s="131"/>
      <c r="I1" s="131"/>
      <c r="J1" s="134"/>
      <c r="K1" s="133"/>
      <c r="L1" s="135"/>
      <c r="M1" s="135"/>
      <c r="N1" s="135"/>
      <c r="O1" s="135"/>
      <c r="P1" s="135"/>
      <c r="Q1" s="135"/>
      <c r="R1" s="135"/>
      <c r="S1" s="135"/>
      <c r="T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X1" s="144"/>
    </row>
    <row r="2" spans="1:50" s="1" customFormat="1" ht="18.75" customHeight="1">
      <c r="A2" s="96"/>
      <c r="B2" s="102"/>
      <c r="C2" s="85" t="s">
        <v>182</v>
      </c>
      <c r="D2" s="86"/>
      <c r="E2" s="87"/>
      <c r="F2" s="85"/>
      <c r="G2" s="87"/>
      <c r="H2" s="86"/>
      <c r="I2" s="86"/>
      <c r="J2" s="86"/>
      <c r="K2" s="87"/>
      <c r="L2" s="87"/>
      <c r="M2" s="95"/>
      <c r="N2" s="21"/>
      <c r="O2" s="16"/>
      <c r="P2" s="16"/>
      <c r="Q2" s="16"/>
      <c r="R2" s="16"/>
      <c r="S2" s="16"/>
      <c r="T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X2" s="145"/>
    </row>
    <row r="3" spans="3:50" s="2" customFormat="1" ht="12">
      <c r="C3" s="57"/>
      <c r="K3" s="106"/>
      <c r="L3" s="106"/>
      <c r="M3" s="106"/>
      <c r="N3" s="106"/>
      <c r="O3" s="106"/>
      <c r="P3" s="106"/>
      <c r="Q3" s="106"/>
      <c r="R3" s="106"/>
      <c r="S3" s="106"/>
      <c r="T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H3" s="57"/>
      <c r="AI3" s="106"/>
      <c r="AJ3" s="106"/>
      <c r="AK3" s="106"/>
      <c r="AL3" s="27"/>
      <c r="AM3" s="27"/>
      <c r="AN3" s="27"/>
      <c r="AO3" s="27"/>
      <c r="AQ3" s="57"/>
      <c r="AS3" s="31"/>
      <c r="AT3" s="31"/>
      <c r="AU3" s="31"/>
      <c r="AV3" s="31"/>
      <c r="AW3" s="31"/>
      <c r="AX3" s="146"/>
    </row>
    <row r="4" spans="3:50" s="1" customFormat="1" ht="13.5">
      <c r="C4" s="48" t="s">
        <v>77</v>
      </c>
      <c r="E4" s="18"/>
      <c r="F4" s="37"/>
      <c r="G4" s="18"/>
      <c r="H4" s="16"/>
      <c r="I4" s="18"/>
      <c r="J4" s="16"/>
      <c r="K4" s="107"/>
      <c r="L4" s="107"/>
      <c r="M4" s="107"/>
      <c r="N4" s="107"/>
      <c r="O4" s="107"/>
      <c r="P4" s="107"/>
      <c r="Q4" s="107"/>
      <c r="R4" s="107"/>
      <c r="S4" s="107"/>
      <c r="T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H4" s="48"/>
      <c r="AI4" s="107"/>
      <c r="AJ4" s="107"/>
      <c r="AK4" s="107"/>
      <c r="AL4" s="16"/>
      <c r="AM4" s="16"/>
      <c r="AN4" s="16"/>
      <c r="AO4" s="16"/>
      <c r="AP4" s="19"/>
      <c r="AQ4" s="111"/>
      <c r="AR4" s="19"/>
      <c r="AS4" s="33"/>
      <c r="AT4" s="33"/>
      <c r="AU4" s="34"/>
      <c r="AV4" s="34"/>
      <c r="AW4" s="34"/>
      <c r="AX4" s="145"/>
    </row>
    <row r="5" spans="1:50" s="2" customFormat="1" ht="12">
      <c r="A5" s="99"/>
      <c r="C5" s="104"/>
      <c r="D5" s="3" t="s">
        <v>33</v>
      </c>
      <c r="E5" s="29"/>
      <c r="F5" s="25"/>
      <c r="G5" s="23"/>
      <c r="H5" s="28"/>
      <c r="I5" s="23"/>
      <c r="J5" s="28"/>
      <c r="K5" s="163" t="s">
        <v>34</v>
      </c>
      <c r="L5" s="108"/>
      <c r="M5" s="108"/>
      <c r="N5" s="108"/>
      <c r="O5" s="108"/>
      <c r="P5" s="108"/>
      <c r="Q5" s="108"/>
      <c r="R5" s="108"/>
      <c r="S5" s="108"/>
      <c r="T5" s="108"/>
      <c r="U5" s="3" t="s">
        <v>99</v>
      </c>
      <c r="V5" s="108" t="s">
        <v>35</v>
      </c>
      <c r="W5" s="108"/>
      <c r="X5" s="108"/>
      <c r="Y5" s="108"/>
      <c r="Z5" s="108"/>
      <c r="AA5" s="108"/>
      <c r="AB5" s="108"/>
      <c r="AC5" s="108"/>
      <c r="AD5" s="108"/>
      <c r="AE5" s="108"/>
      <c r="AF5" s="3" t="s">
        <v>100</v>
      </c>
      <c r="AG5" s="7" t="s">
        <v>101</v>
      </c>
      <c r="AH5" s="58" t="s">
        <v>102</v>
      </c>
      <c r="AI5" s="108"/>
      <c r="AJ5" s="108"/>
      <c r="AK5" s="108"/>
      <c r="AL5" s="14"/>
      <c r="AM5" s="65"/>
      <c r="AN5" s="66" t="s">
        <v>115</v>
      </c>
      <c r="AO5" s="67"/>
      <c r="AP5" s="5" t="s">
        <v>103</v>
      </c>
      <c r="AQ5" s="112"/>
      <c r="AR5" s="3" t="s">
        <v>63</v>
      </c>
      <c r="AS5" s="70"/>
      <c r="AT5" s="71"/>
      <c r="AU5" s="72"/>
      <c r="AV5" s="71"/>
      <c r="AW5" s="72"/>
      <c r="AX5" s="146"/>
    </row>
    <row r="6" spans="1:50" s="2" customFormat="1" ht="12">
      <c r="A6" s="100" t="s">
        <v>4</v>
      </c>
      <c r="C6" s="105" t="s">
        <v>26</v>
      </c>
      <c r="D6" s="4" t="s">
        <v>36</v>
      </c>
      <c r="E6" s="30" t="s">
        <v>27</v>
      </c>
      <c r="F6" s="26" t="s">
        <v>28</v>
      </c>
      <c r="G6" s="24" t="s">
        <v>29</v>
      </c>
      <c r="H6" s="10" t="s">
        <v>105</v>
      </c>
      <c r="I6" s="24" t="s">
        <v>30</v>
      </c>
      <c r="J6" s="10" t="s">
        <v>31</v>
      </c>
      <c r="K6" s="60">
        <v>1</v>
      </c>
      <c r="L6" s="60">
        <v>2</v>
      </c>
      <c r="M6" s="60">
        <v>3</v>
      </c>
      <c r="N6" s="60">
        <v>4</v>
      </c>
      <c r="O6" s="60">
        <v>5</v>
      </c>
      <c r="P6" s="60">
        <v>6</v>
      </c>
      <c r="Q6" s="60">
        <v>7</v>
      </c>
      <c r="R6" s="60">
        <v>8</v>
      </c>
      <c r="S6" s="60">
        <v>9</v>
      </c>
      <c r="T6" s="60">
        <v>10</v>
      </c>
      <c r="U6" s="8" t="s">
        <v>106</v>
      </c>
      <c r="V6" s="60">
        <v>1</v>
      </c>
      <c r="W6" s="60">
        <v>2</v>
      </c>
      <c r="X6" s="60">
        <v>3</v>
      </c>
      <c r="Y6" s="59">
        <v>4</v>
      </c>
      <c r="Z6" s="60">
        <v>5</v>
      </c>
      <c r="AA6" s="60">
        <v>6</v>
      </c>
      <c r="AB6" s="60">
        <v>7</v>
      </c>
      <c r="AC6" s="60">
        <v>8</v>
      </c>
      <c r="AD6" s="60">
        <v>9</v>
      </c>
      <c r="AE6" s="60">
        <v>10</v>
      </c>
      <c r="AF6" s="8" t="s">
        <v>106</v>
      </c>
      <c r="AG6" s="8" t="s">
        <v>107</v>
      </c>
      <c r="AH6" s="109" t="s">
        <v>108</v>
      </c>
      <c r="AI6" s="110" t="s">
        <v>109</v>
      </c>
      <c r="AJ6" s="60" t="s">
        <v>37</v>
      </c>
      <c r="AK6" s="60" t="s">
        <v>110</v>
      </c>
      <c r="AL6" s="9" t="s">
        <v>111</v>
      </c>
      <c r="AM6" s="68" t="s">
        <v>135</v>
      </c>
      <c r="AN6" s="68" t="s">
        <v>136</v>
      </c>
      <c r="AO6" s="68" t="s">
        <v>137</v>
      </c>
      <c r="AP6" s="69" t="s">
        <v>112</v>
      </c>
      <c r="AQ6" s="109" t="s">
        <v>113</v>
      </c>
      <c r="AR6" s="4" t="s">
        <v>72</v>
      </c>
      <c r="AS6" s="73" t="s">
        <v>73</v>
      </c>
      <c r="AT6" s="74">
        <v>1</v>
      </c>
      <c r="AU6" s="73">
        <v>2</v>
      </c>
      <c r="AV6" s="74">
        <v>3</v>
      </c>
      <c r="AW6" s="73">
        <v>5</v>
      </c>
      <c r="AX6" s="146"/>
    </row>
    <row r="7" spans="1:53" s="19" customFormat="1" ht="15" customHeight="1">
      <c r="A7" s="97">
        <v>1</v>
      </c>
      <c r="B7" s="12"/>
      <c r="C7" s="97">
        <v>1</v>
      </c>
      <c r="D7" s="150">
        <v>238</v>
      </c>
      <c r="E7" s="150" t="s">
        <v>570</v>
      </c>
      <c r="F7" s="150" t="s">
        <v>571</v>
      </c>
      <c r="G7" s="150" t="s">
        <v>494</v>
      </c>
      <c r="H7" s="150">
        <v>1979</v>
      </c>
      <c r="I7" s="150" t="s">
        <v>572</v>
      </c>
      <c r="J7" s="150" t="s">
        <v>193</v>
      </c>
      <c r="K7" s="149">
        <v>1</v>
      </c>
      <c r="L7" s="149">
        <v>1</v>
      </c>
      <c r="M7" s="149">
        <v>0</v>
      </c>
      <c r="N7" s="149">
        <v>1</v>
      </c>
      <c r="O7" s="149">
        <v>2</v>
      </c>
      <c r="P7" s="149">
        <v>1</v>
      </c>
      <c r="Q7" s="149">
        <v>0</v>
      </c>
      <c r="R7" s="149">
        <v>1</v>
      </c>
      <c r="S7" s="149">
        <v>1</v>
      </c>
      <c r="T7" s="149">
        <v>3</v>
      </c>
      <c r="U7" s="121">
        <f aca="true" t="shared" si="0" ref="U7:U30">SUM(K7:T7)</f>
        <v>11</v>
      </c>
      <c r="V7" s="149">
        <v>1</v>
      </c>
      <c r="W7" s="149">
        <v>1</v>
      </c>
      <c r="X7" s="149">
        <v>0</v>
      </c>
      <c r="Y7" s="149">
        <v>1</v>
      </c>
      <c r="Z7" s="149">
        <v>2</v>
      </c>
      <c r="AA7" s="149">
        <v>1</v>
      </c>
      <c r="AB7" s="149">
        <v>0</v>
      </c>
      <c r="AC7" s="149">
        <v>0</v>
      </c>
      <c r="AD7" s="149">
        <v>1</v>
      </c>
      <c r="AE7" s="149">
        <v>3</v>
      </c>
      <c r="AF7" s="121">
        <f aca="true" t="shared" si="1" ref="AF7:AF30">SUM(V7:AE7)</f>
        <v>10</v>
      </c>
      <c r="AG7" s="121">
        <f aca="true" t="shared" si="2" ref="AG7:AG30">AF7+U7</f>
        <v>21</v>
      </c>
      <c r="AH7" s="137">
        <v>0.270833333333333</v>
      </c>
      <c r="AI7" s="142">
        <v>0</v>
      </c>
      <c r="AJ7" s="142">
        <v>0.4069444444444445</v>
      </c>
      <c r="AK7" s="142">
        <v>0.6291666666666667</v>
      </c>
      <c r="AL7" s="180">
        <f aca="true" t="shared" si="3" ref="AL7:AL30">ROUND(AK7-AJ7-AI7,7)</f>
        <v>0.2222222</v>
      </c>
      <c r="AM7" s="155">
        <f aca="true" t="shared" si="4" ref="AM7:AM30">IF((AL7-AH7)&lt;0,0,HOUR(AL7-AH7))</f>
        <v>0</v>
      </c>
      <c r="AN7" s="155">
        <f aca="true" t="shared" si="5" ref="AN7:AN30">IF((AL7-AH7)&lt;0,0,MINUTE(AL7-AH7))</f>
        <v>0</v>
      </c>
      <c r="AO7" s="155">
        <f aca="true" t="shared" si="6" ref="AO7:AO30">IF((AL7-AH7)&lt;0,0,SECOND(AL7-AH7))</f>
        <v>0</v>
      </c>
      <c r="AP7" s="156">
        <f>IF((ROUND(AL7-AH7,7))&lt;0,0,IF(AM7&gt;=1,"DQ",IF(AN7&gt;=1,VLOOKUP(AN7,#REF!,2),1)))</f>
        <v>0</v>
      </c>
      <c r="AQ7" s="44">
        <v>0</v>
      </c>
      <c r="AR7" s="182">
        <f aca="true" t="shared" si="7" ref="AR7:AR30">AG7+AP7+AQ7</f>
        <v>21</v>
      </c>
      <c r="AS7" s="181">
        <f aca="true" t="shared" si="8" ref="AS7:AS30">COUNTIF(K7:T7,"0")+COUNTIF(V7:AE7,"0")</f>
        <v>5</v>
      </c>
      <c r="AT7" s="181">
        <f aca="true" t="shared" si="9" ref="AT7:AT30">COUNTIF(K7:T7,"1")+COUNTIF(V7:AE7,"1")</f>
        <v>11</v>
      </c>
      <c r="AU7" s="181">
        <f aca="true" t="shared" si="10" ref="AU7:AU30">COUNTIF(K7:T7,"2")+COUNTIF(V7:AE7,"2")</f>
        <v>2</v>
      </c>
      <c r="AV7" s="181">
        <f aca="true" t="shared" si="11" ref="AV7:AV30">COUNTIF(K7:T7,"3")+COUNTIF(V7:AE7,"3")</f>
        <v>2</v>
      </c>
      <c r="AW7" s="181">
        <f aca="true" t="shared" si="12" ref="AW7:AW30">COUNTIF(K7:T7,"5")+COUNTIF(V7:AE7,"5")</f>
        <v>0</v>
      </c>
      <c r="AX7" s="147">
        <f aca="true" t="shared" si="13" ref="AX7:AX30">(AS7*100000000000)+(AT7*100000000)+(AU7*100000)+(AV7*100)</f>
        <v>501100200200</v>
      </c>
      <c r="AY7" s="45"/>
      <c r="AZ7" s="45"/>
      <c r="BA7" s="45"/>
    </row>
    <row r="8" spans="1:53" s="19" customFormat="1" ht="15" customHeight="1">
      <c r="A8" s="97">
        <v>2</v>
      </c>
      <c r="B8" s="12"/>
      <c r="C8" s="97">
        <v>2</v>
      </c>
      <c r="D8" s="150">
        <v>257</v>
      </c>
      <c r="E8" s="150" t="s">
        <v>317</v>
      </c>
      <c r="F8" s="150" t="s">
        <v>280</v>
      </c>
      <c r="G8" s="150" t="s">
        <v>228</v>
      </c>
      <c r="H8" s="150">
        <v>1989</v>
      </c>
      <c r="I8" s="150" t="s">
        <v>318</v>
      </c>
      <c r="J8" s="150"/>
      <c r="K8" s="149">
        <v>0</v>
      </c>
      <c r="L8" s="149">
        <v>1</v>
      </c>
      <c r="M8" s="149">
        <v>1</v>
      </c>
      <c r="N8" s="149">
        <v>5</v>
      </c>
      <c r="O8" s="149">
        <v>1</v>
      </c>
      <c r="P8" s="149">
        <v>1</v>
      </c>
      <c r="Q8" s="149">
        <v>0</v>
      </c>
      <c r="R8" s="149">
        <v>0</v>
      </c>
      <c r="S8" s="149">
        <v>0</v>
      </c>
      <c r="T8" s="149">
        <v>5</v>
      </c>
      <c r="U8" s="121">
        <f t="shared" si="0"/>
        <v>14</v>
      </c>
      <c r="V8" s="149">
        <v>0</v>
      </c>
      <c r="W8" s="149">
        <v>3</v>
      </c>
      <c r="X8" s="149">
        <v>1</v>
      </c>
      <c r="Y8" s="149">
        <v>2</v>
      </c>
      <c r="Z8" s="149">
        <v>1</v>
      </c>
      <c r="AA8" s="149">
        <v>1</v>
      </c>
      <c r="AB8" s="149">
        <v>0</v>
      </c>
      <c r="AC8" s="149">
        <v>0</v>
      </c>
      <c r="AD8" s="149">
        <v>0</v>
      </c>
      <c r="AE8" s="149">
        <v>1</v>
      </c>
      <c r="AF8" s="121">
        <f t="shared" si="1"/>
        <v>9</v>
      </c>
      <c r="AG8" s="121">
        <f t="shared" si="2"/>
        <v>23</v>
      </c>
      <c r="AH8" s="137">
        <v>0.270833333333333</v>
      </c>
      <c r="AI8" s="142">
        <v>0</v>
      </c>
      <c r="AJ8" s="142">
        <v>0.37916666666666665</v>
      </c>
      <c r="AK8" s="142">
        <v>0.5652777777777778</v>
      </c>
      <c r="AL8" s="180">
        <f t="shared" si="3"/>
        <v>0.1861111</v>
      </c>
      <c r="AM8" s="155">
        <f t="shared" si="4"/>
        <v>0</v>
      </c>
      <c r="AN8" s="155">
        <f t="shared" si="5"/>
        <v>0</v>
      </c>
      <c r="AO8" s="155">
        <f t="shared" si="6"/>
        <v>0</v>
      </c>
      <c r="AP8" s="156">
        <f>IF((ROUND(AL8-AH8,7))&lt;0,0,IF(AM8&gt;=1,"DQ",IF(AN8&gt;=1,VLOOKUP(AN8,#REF!,2),1)))</f>
        <v>0</v>
      </c>
      <c r="AQ8" s="44">
        <v>0</v>
      </c>
      <c r="AR8" s="182">
        <f t="shared" si="7"/>
        <v>23</v>
      </c>
      <c r="AS8" s="181">
        <f t="shared" si="8"/>
        <v>8</v>
      </c>
      <c r="AT8" s="181">
        <f t="shared" si="9"/>
        <v>8</v>
      </c>
      <c r="AU8" s="181">
        <f t="shared" si="10"/>
        <v>1</v>
      </c>
      <c r="AV8" s="181">
        <f t="shared" si="11"/>
        <v>1</v>
      </c>
      <c r="AW8" s="181">
        <f t="shared" si="12"/>
        <v>2</v>
      </c>
      <c r="AX8" s="147">
        <f t="shared" si="13"/>
        <v>800800100100</v>
      </c>
      <c r="AY8" s="45"/>
      <c r="AZ8" s="45"/>
      <c r="BA8" s="45"/>
    </row>
    <row r="9" spans="1:53" s="19" customFormat="1" ht="15" customHeight="1">
      <c r="A9" s="97">
        <v>3</v>
      </c>
      <c r="B9" s="12"/>
      <c r="C9" s="97">
        <v>3</v>
      </c>
      <c r="D9" s="150">
        <v>244</v>
      </c>
      <c r="E9" s="150" t="s">
        <v>366</v>
      </c>
      <c r="F9" s="150" t="s">
        <v>367</v>
      </c>
      <c r="G9" s="150" t="s">
        <v>360</v>
      </c>
      <c r="H9" s="150">
        <v>1983</v>
      </c>
      <c r="I9" s="150" t="s">
        <v>368</v>
      </c>
      <c r="J9" s="150"/>
      <c r="K9" s="149">
        <v>1</v>
      </c>
      <c r="L9" s="149">
        <v>1</v>
      </c>
      <c r="M9" s="149">
        <v>5</v>
      </c>
      <c r="N9" s="149">
        <v>5</v>
      </c>
      <c r="O9" s="149">
        <v>1</v>
      </c>
      <c r="P9" s="149">
        <v>1</v>
      </c>
      <c r="Q9" s="149">
        <v>0</v>
      </c>
      <c r="R9" s="149">
        <v>0</v>
      </c>
      <c r="S9" s="149">
        <v>1</v>
      </c>
      <c r="T9" s="149">
        <v>1</v>
      </c>
      <c r="U9" s="121">
        <f t="shared" si="0"/>
        <v>16</v>
      </c>
      <c r="V9" s="149">
        <v>1</v>
      </c>
      <c r="W9" s="149">
        <v>0</v>
      </c>
      <c r="X9" s="149">
        <v>0</v>
      </c>
      <c r="Y9" s="149">
        <v>2</v>
      </c>
      <c r="Z9" s="149">
        <v>1</v>
      </c>
      <c r="AA9" s="149">
        <v>3</v>
      </c>
      <c r="AB9" s="149">
        <v>5</v>
      </c>
      <c r="AC9" s="149">
        <v>0</v>
      </c>
      <c r="AD9" s="149">
        <v>1</v>
      </c>
      <c r="AE9" s="149">
        <v>5</v>
      </c>
      <c r="AF9" s="121">
        <f t="shared" si="1"/>
        <v>18</v>
      </c>
      <c r="AG9" s="121">
        <f t="shared" si="2"/>
        <v>34</v>
      </c>
      <c r="AH9" s="137">
        <v>0.270833333333333</v>
      </c>
      <c r="AI9" s="142">
        <v>0</v>
      </c>
      <c r="AJ9" s="142">
        <v>0.39166666666666666</v>
      </c>
      <c r="AK9" s="142">
        <v>0.5625</v>
      </c>
      <c r="AL9" s="180">
        <f t="shared" si="3"/>
        <v>0.1708333</v>
      </c>
      <c r="AM9" s="155">
        <f t="shared" si="4"/>
        <v>0</v>
      </c>
      <c r="AN9" s="155">
        <f t="shared" si="5"/>
        <v>0</v>
      </c>
      <c r="AO9" s="155">
        <f t="shared" si="6"/>
        <v>0</v>
      </c>
      <c r="AP9" s="156">
        <f>IF((ROUND(AL9-AH9,7))&lt;0,0,IF(AM9&gt;=1,"DQ",IF(AN9&gt;=1,VLOOKUP(AN9,#REF!,2),1)))</f>
        <v>0</v>
      </c>
      <c r="AQ9" s="44">
        <v>0</v>
      </c>
      <c r="AR9" s="182">
        <f t="shared" si="7"/>
        <v>34</v>
      </c>
      <c r="AS9" s="181">
        <f t="shared" si="8"/>
        <v>5</v>
      </c>
      <c r="AT9" s="181">
        <f t="shared" si="9"/>
        <v>9</v>
      </c>
      <c r="AU9" s="181">
        <f t="shared" si="10"/>
        <v>1</v>
      </c>
      <c r="AV9" s="181">
        <f t="shared" si="11"/>
        <v>1</v>
      </c>
      <c r="AW9" s="181">
        <f t="shared" si="12"/>
        <v>4</v>
      </c>
      <c r="AX9" s="147">
        <f t="shared" si="13"/>
        <v>500900100100</v>
      </c>
      <c r="AY9" s="45"/>
      <c r="AZ9" s="45"/>
      <c r="BA9" s="45"/>
    </row>
    <row r="10" spans="1:53" s="19" customFormat="1" ht="15" customHeight="1">
      <c r="A10" s="97">
        <v>4</v>
      </c>
      <c r="B10" s="12"/>
      <c r="C10" s="97">
        <v>4</v>
      </c>
      <c r="D10" s="150">
        <v>240</v>
      </c>
      <c r="E10" s="150" t="s">
        <v>573</v>
      </c>
      <c r="F10" s="150" t="s">
        <v>574</v>
      </c>
      <c r="G10" s="150" t="s">
        <v>494</v>
      </c>
      <c r="H10" s="150">
        <v>1980</v>
      </c>
      <c r="I10" s="150" t="s">
        <v>575</v>
      </c>
      <c r="J10" s="150"/>
      <c r="K10" s="149">
        <v>1</v>
      </c>
      <c r="L10" s="149">
        <v>5</v>
      </c>
      <c r="M10" s="149">
        <v>0</v>
      </c>
      <c r="N10" s="149">
        <v>5</v>
      </c>
      <c r="O10" s="149">
        <v>3</v>
      </c>
      <c r="P10" s="149">
        <v>1</v>
      </c>
      <c r="Q10" s="149">
        <v>0</v>
      </c>
      <c r="R10" s="149">
        <v>0</v>
      </c>
      <c r="S10" s="149">
        <v>1</v>
      </c>
      <c r="T10" s="149">
        <v>5</v>
      </c>
      <c r="U10" s="121">
        <f t="shared" si="0"/>
        <v>21</v>
      </c>
      <c r="V10" s="149">
        <v>1</v>
      </c>
      <c r="W10" s="149">
        <v>1</v>
      </c>
      <c r="X10" s="149">
        <v>2</v>
      </c>
      <c r="Y10" s="149">
        <v>2</v>
      </c>
      <c r="Z10" s="149">
        <v>1</v>
      </c>
      <c r="AA10" s="149">
        <v>2</v>
      </c>
      <c r="AB10" s="149">
        <v>0</v>
      </c>
      <c r="AC10" s="149">
        <v>0</v>
      </c>
      <c r="AD10" s="149">
        <v>1</v>
      </c>
      <c r="AE10" s="149">
        <v>3</v>
      </c>
      <c r="AF10" s="121">
        <f t="shared" si="1"/>
        <v>13</v>
      </c>
      <c r="AG10" s="121">
        <f t="shared" si="2"/>
        <v>34</v>
      </c>
      <c r="AH10" s="137">
        <v>0.270833333333333</v>
      </c>
      <c r="AI10" s="142">
        <v>0</v>
      </c>
      <c r="AJ10" s="142">
        <v>0.40277777777777773</v>
      </c>
      <c r="AK10" s="142">
        <v>0.607638888888889</v>
      </c>
      <c r="AL10" s="180">
        <f t="shared" si="3"/>
        <v>0.2048611</v>
      </c>
      <c r="AM10" s="155">
        <f t="shared" si="4"/>
        <v>0</v>
      </c>
      <c r="AN10" s="155">
        <f t="shared" si="5"/>
        <v>0</v>
      </c>
      <c r="AO10" s="155">
        <f t="shared" si="6"/>
        <v>0</v>
      </c>
      <c r="AP10" s="156">
        <f>IF((ROUND(AL10-AH10,7))&lt;0,0,IF(AM10&gt;=1,"DQ",IF(AN10&gt;=1,VLOOKUP(AN10,#REF!,2),1)))</f>
        <v>0</v>
      </c>
      <c r="AQ10" s="44">
        <v>0</v>
      </c>
      <c r="AR10" s="182">
        <f t="shared" si="7"/>
        <v>34</v>
      </c>
      <c r="AS10" s="181">
        <f t="shared" si="8"/>
        <v>5</v>
      </c>
      <c r="AT10" s="181">
        <f t="shared" si="9"/>
        <v>7</v>
      </c>
      <c r="AU10" s="181">
        <f t="shared" si="10"/>
        <v>3</v>
      </c>
      <c r="AV10" s="181">
        <f t="shared" si="11"/>
        <v>2</v>
      </c>
      <c r="AW10" s="181">
        <f t="shared" si="12"/>
        <v>3</v>
      </c>
      <c r="AX10" s="147">
        <f t="shared" si="13"/>
        <v>500700300200</v>
      </c>
      <c r="AY10" s="45"/>
      <c r="AZ10" s="45"/>
      <c r="BA10" s="45"/>
    </row>
    <row r="11" spans="1:53" s="19" customFormat="1" ht="15" customHeight="1">
      <c r="A11" s="97">
        <v>5</v>
      </c>
      <c r="B11" s="12"/>
      <c r="C11" s="97">
        <v>5</v>
      </c>
      <c r="D11" s="150">
        <v>242</v>
      </c>
      <c r="E11" s="150" t="s">
        <v>226</v>
      </c>
      <c r="F11" s="150" t="s">
        <v>310</v>
      </c>
      <c r="G11" s="150" t="s">
        <v>228</v>
      </c>
      <c r="H11" s="150">
        <v>1981</v>
      </c>
      <c r="I11" s="150" t="s">
        <v>311</v>
      </c>
      <c r="J11" s="150"/>
      <c r="K11" s="149">
        <v>1</v>
      </c>
      <c r="L11" s="149">
        <v>2</v>
      </c>
      <c r="M11" s="149">
        <v>2</v>
      </c>
      <c r="N11" s="149">
        <v>1</v>
      </c>
      <c r="O11" s="149">
        <v>2</v>
      </c>
      <c r="P11" s="149">
        <v>2</v>
      </c>
      <c r="Q11" s="149">
        <v>5</v>
      </c>
      <c r="R11" s="149">
        <v>0</v>
      </c>
      <c r="S11" s="149">
        <v>0</v>
      </c>
      <c r="T11" s="149">
        <v>1</v>
      </c>
      <c r="U11" s="121">
        <f t="shared" si="0"/>
        <v>16</v>
      </c>
      <c r="V11" s="149">
        <v>1</v>
      </c>
      <c r="W11" s="149">
        <v>5</v>
      </c>
      <c r="X11" s="149">
        <v>0</v>
      </c>
      <c r="Y11" s="149">
        <v>2</v>
      </c>
      <c r="Z11" s="149">
        <v>1</v>
      </c>
      <c r="AA11" s="149">
        <v>2</v>
      </c>
      <c r="AB11" s="149">
        <v>1</v>
      </c>
      <c r="AC11" s="149">
        <v>0</v>
      </c>
      <c r="AD11" s="149">
        <v>5</v>
      </c>
      <c r="AE11" s="149">
        <v>2</v>
      </c>
      <c r="AF11" s="121">
        <f t="shared" si="1"/>
        <v>19</v>
      </c>
      <c r="AG11" s="121">
        <f t="shared" si="2"/>
        <v>35</v>
      </c>
      <c r="AH11" s="137">
        <v>0.270833333333333</v>
      </c>
      <c r="AI11" s="142">
        <v>0</v>
      </c>
      <c r="AJ11" s="142">
        <v>0.3888888888888889</v>
      </c>
      <c r="AK11" s="142">
        <v>0.6034722222222222</v>
      </c>
      <c r="AL11" s="180">
        <f t="shared" si="3"/>
        <v>0.2145833</v>
      </c>
      <c r="AM11" s="155">
        <f t="shared" si="4"/>
        <v>0</v>
      </c>
      <c r="AN11" s="155">
        <f t="shared" si="5"/>
        <v>0</v>
      </c>
      <c r="AO11" s="155">
        <f t="shared" si="6"/>
        <v>0</v>
      </c>
      <c r="AP11" s="156">
        <f>IF((ROUND(AL11-AH11,7))&lt;0,0,IF(AM11&gt;=1,"DQ",IF(AN11&gt;=1,VLOOKUP(AN11,#REF!,2),1)))</f>
        <v>0</v>
      </c>
      <c r="AQ11" s="44">
        <v>0</v>
      </c>
      <c r="AR11" s="182">
        <f t="shared" si="7"/>
        <v>35</v>
      </c>
      <c r="AS11" s="181">
        <f t="shared" si="8"/>
        <v>4</v>
      </c>
      <c r="AT11" s="181">
        <f t="shared" si="9"/>
        <v>6</v>
      </c>
      <c r="AU11" s="181">
        <f t="shared" si="10"/>
        <v>7</v>
      </c>
      <c r="AV11" s="181">
        <f t="shared" si="11"/>
        <v>0</v>
      </c>
      <c r="AW11" s="181">
        <f t="shared" si="12"/>
        <v>3</v>
      </c>
      <c r="AX11" s="147">
        <f t="shared" si="13"/>
        <v>400600700000</v>
      </c>
      <c r="AY11" s="45"/>
      <c r="AZ11" s="45"/>
      <c r="BA11" s="45"/>
    </row>
    <row r="12" spans="1:53" s="19" customFormat="1" ht="15" customHeight="1">
      <c r="A12" s="97">
        <v>6</v>
      </c>
      <c r="B12" s="12"/>
      <c r="C12" s="97">
        <v>6</v>
      </c>
      <c r="D12" s="150">
        <v>253</v>
      </c>
      <c r="E12" s="150" t="s">
        <v>594</v>
      </c>
      <c r="F12" s="150" t="s">
        <v>450</v>
      </c>
      <c r="G12" s="150" t="s">
        <v>589</v>
      </c>
      <c r="H12" s="150">
        <v>1989</v>
      </c>
      <c r="I12" s="150" t="s">
        <v>595</v>
      </c>
      <c r="J12" s="150"/>
      <c r="K12" s="149">
        <v>1</v>
      </c>
      <c r="L12" s="149">
        <v>1</v>
      </c>
      <c r="M12" s="149">
        <v>0</v>
      </c>
      <c r="N12" s="149">
        <v>1</v>
      </c>
      <c r="O12" s="149">
        <v>5</v>
      </c>
      <c r="P12" s="149">
        <v>2</v>
      </c>
      <c r="Q12" s="149">
        <v>0</v>
      </c>
      <c r="R12" s="149">
        <v>0</v>
      </c>
      <c r="S12" s="149">
        <v>0</v>
      </c>
      <c r="T12" s="149">
        <v>5</v>
      </c>
      <c r="U12" s="121">
        <f t="shared" si="0"/>
        <v>15</v>
      </c>
      <c r="V12" s="149">
        <v>2</v>
      </c>
      <c r="W12" s="149">
        <v>2</v>
      </c>
      <c r="X12" s="149">
        <v>5</v>
      </c>
      <c r="Y12" s="149">
        <v>1</v>
      </c>
      <c r="Z12" s="149">
        <v>1</v>
      </c>
      <c r="AA12" s="149">
        <v>5</v>
      </c>
      <c r="AB12" s="149">
        <v>0</v>
      </c>
      <c r="AC12" s="149">
        <v>0</v>
      </c>
      <c r="AD12" s="149">
        <v>0</v>
      </c>
      <c r="AE12" s="149">
        <v>5</v>
      </c>
      <c r="AF12" s="121">
        <f t="shared" si="1"/>
        <v>21</v>
      </c>
      <c r="AG12" s="121">
        <f t="shared" si="2"/>
        <v>36</v>
      </c>
      <c r="AH12" s="137">
        <v>0.270833333333333</v>
      </c>
      <c r="AI12" s="142">
        <v>0</v>
      </c>
      <c r="AJ12" s="142">
        <v>0.37777777777777777</v>
      </c>
      <c r="AK12" s="142">
        <v>0.5666666666666667</v>
      </c>
      <c r="AL12" s="180">
        <f t="shared" si="3"/>
        <v>0.1888889</v>
      </c>
      <c r="AM12" s="155">
        <f t="shared" si="4"/>
        <v>0</v>
      </c>
      <c r="AN12" s="155">
        <f t="shared" si="5"/>
        <v>0</v>
      </c>
      <c r="AO12" s="155">
        <f t="shared" si="6"/>
        <v>0</v>
      </c>
      <c r="AP12" s="156">
        <f>IF((ROUND(AL12-AH12,7))&lt;0,0,IF(AM12&gt;=1,"DQ",IF(AN12&gt;=1,VLOOKUP(AN12,#REF!,2),1)))</f>
        <v>0</v>
      </c>
      <c r="AQ12" s="44">
        <v>0</v>
      </c>
      <c r="AR12" s="182">
        <f t="shared" si="7"/>
        <v>36</v>
      </c>
      <c r="AS12" s="181">
        <f t="shared" si="8"/>
        <v>7</v>
      </c>
      <c r="AT12" s="181">
        <f t="shared" si="9"/>
        <v>5</v>
      </c>
      <c r="AU12" s="181">
        <f t="shared" si="10"/>
        <v>3</v>
      </c>
      <c r="AV12" s="181">
        <f t="shared" si="11"/>
        <v>0</v>
      </c>
      <c r="AW12" s="181">
        <f t="shared" si="12"/>
        <v>5</v>
      </c>
      <c r="AX12" s="147">
        <f t="shared" si="13"/>
        <v>700500300000</v>
      </c>
      <c r="AY12" s="45"/>
      <c r="AZ12" s="45"/>
      <c r="BA12" s="45"/>
    </row>
    <row r="13" spans="1:53" s="19" customFormat="1" ht="15" customHeight="1">
      <c r="A13" s="97">
        <v>7</v>
      </c>
      <c r="B13" s="12"/>
      <c r="C13" s="97">
        <v>7</v>
      </c>
      <c r="D13" s="150">
        <v>239</v>
      </c>
      <c r="E13" s="150" t="s">
        <v>312</v>
      </c>
      <c r="F13" s="150" t="s">
        <v>313</v>
      </c>
      <c r="G13" s="150" t="s">
        <v>228</v>
      </c>
      <c r="H13" s="150">
        <v>1980</v>
      </c>
      <c r="I13" s="150" t="s">
        <v>314</v>
      </c>
      <c r="J13" s="150" t="s">
        <v>193</v>
      </c>
      <c r="K13" s="149">
        <v>1</v>
      </c>
      <c r="L13" s="149">
        <v>5</v>
      </c>
      <c r="M13" s="149">
        <v>1</v>
      </c>
      <c r="N13" s="149">
        <v>5</v>
      </c>
      <c r="O13" s="149">
        <v>1</v>
      </c>
      <c r="P13" s="149">
        <v>1</v>
      </c>
      <c r="Q13" s="149">
        <v>5</v>
      </c>
      <c r="R13" s="149">
        <v>0</v>
      </c>
      <c r="S13" s="149">
        <v>1</v>
      </c>
      <c r="T13" s="149">
        <v>5</v>
      </c>
      <c r="U13" s="121">
        <f t="shared" si="0"/>
        <v>25</v>
      </c>
      <c r="V13" s="149">
        <v>1</v>
      </c>
      <c r="W13" s="149">
        <v>5</v>
      </c>
      <c r="X13" s="149">
        <v>0</v>
      </c>
      <c r="Y13" s="149">
        <v>2</v>
      </c>
      <c r="Z13" s="149">
        <v>1</v>
      </c>
      <c r="AA13" s="149">
        <v>0</v>
      </c>
      <c r="AB13" s="149">
        <v>0</v>
      </c>
      <c r="AC13" s="149">
        <v>0</v>
      </c>
      <c r="AD13" s="149">
        <v>2</v>
      </c>
      <c r="AE13" s="149">
        <v>5</v>
      </c>
      <c r="AF13" s="121">
        <f t="shared" si="1"/>
        <v>16</v>
      </c>
      <c r="AG13" s="121">
        <f t="shared" si="2"/>
        <v>41</v>
      </c>
      <c r="AH13" s="137">
        <v>0.270833333333333</v>
      </c>
      <c r="AI13" s="142">
        <v>0</v>
      </c>
      <c r="AJ13" s="142">
        <v>0.39444444444444443</v>
      </c>
      <c r="AK13" s="142">
        <v>0.5861111111111111</v>
      </c>
      <c r="AL13" s="180">
        <f t="shared" si="3"/>
        <v>0.1916667</v>
      </c>
      <c r="AM13" s="155">
        <f t="shared" si="4"/>
        <v>0</v>
      </c>
      <c r="AN13" s="155">
        <f t="shared" si="5"/>
        <v>0</v>
      </c>
      <c r="AO13" s="155">
        <f t="shared" si="6"/>
        <v>0</v>
      </c>
      <c r="AP13" s="156">
        <f>IF((ROUND(AL13-AH13,7))&lt;0,0,IF(AM13&gt;=1,"DQ",IF(AN13&gt;=1,VLOOKUP(AN13,#REF!,2),1)))</f>
        <v>0</v>
      </c>
      <c r="AQ13" s="44">
        <v>0</v>
      </c>
      <c r="AR13" s="182">
        <f t="shared" si="7"/>
        <v>41</v>
      </c>
      <c r="AS13" s="181">
        <f t="shared" si="8"/>
        <v>5</v>
      </c>
      <c r="AT13" s="181">
        <f t="shared" si="9"/>
        <v>7</v>
      </c>
      <c r="AU13" s="181">
        <f t="shared" si="10"/>
        <v>2</v>
      </c>
      <c r="AV13" s="181">
        <f t="shared" si="11"/>
        <v>0</v>
      </c>
      <c r="AW13" s="181">
        <f t="shared" si="12"/>
        <v>6</v>
      </c>
      <c r="AX13" s="147">
        <f t="shared" si="13"/>
        <v>500700200000</v>
      </c>
      <c r="AY13" s="45"/>
      <c r="AZ13" s="45"/>
      <c r="BA13" s="45"/>
    </row>
    <row r="14" spans="1:53" s="19" customFormat="1" ht="15" customHeight="1">
      <c r="A14" s="97">
        <v>8</v>
      </c>
      <c r="B14" s="12"/>
      <c r="C14" s="97">
        <v>8</v>
      </c>
      <c r="D14" s="150">
        <v>232</v>
      </c>
      <c r="E14" s="150" t="s">
        <v>659</v>
      </c>
      <c r="F14" s="150" t="s">
        <v>660</v>
      </c>
      <c r="G14" s="150" t="s">
        <v>602</v>
      </c>
      <c r="H14" s="150">
        <v>1985</v>
      </c>
      <c r="I14" s="150" t="s">
        <v>661</v>
      </c>
      <c r="J14" s="150"/>
      <c r="K14" s="149">
        <v>1</v>
      </c>
      <c r="L14" s="149">
        <v>2</v>
      </c>
      <c r="M14" s="149">
        <v>1</v>
      </c>
      <c r="N14" s="149">
        <v>2</v>
      </c>
      <c r="O14" s="149">
        <v>5</v>
      </c>
      <c r="P14" s="149">
        <v>3</v>
      </c>
      <c r="Q14" s="149">
        <v>0</v>
      </c>
      <c r="R14" s="149">
        <v>1</v>
      </c>
      <c r="S14" s="149">
        <v>1</v>
      </c>
      <c r="T14" s="149">
        <v>5</v>
      </c>
      <c r="U14" s="121">
        <f t="shared" si="0"/>
        <v>21</v>
      </c>
      <c r="V14" s="149">
        <v>1</v>
      </c>
      <c r="W14" s="149">
        <v>3</v>
      </c>
      <c r="X14" s="149">
        <v>0</v>
      </c>
      <c r="Y14" s="149">
        <v>1</v>
      </c>
      <c r="Z14" s="149">
        <v>3</v>
      </c>
      <c r="AA14" s="149">
        <v>1</v>
      </c>
      <c r="AB14" s="149">
        <v>5</v>
      </c>
      <c r="AC14" s="149">
        <v>2</v>
      </c>
      <c r="AD14" s="149">
        <v>0</v>
      </c>
      <c r="AE14" s="149">
        <v>5</v>
      </c>
      <c r="AF14" s="121">
        <f t="shared" si="1"/>
        <v>21</v>
      </c>
      <c r="AG14" s="121">
        <f t="shared" si="2"/>
        <v>42</v>
      </c>
      <c r="AH14" s="137">
        <v>0.2708333333333333</v>
      </c>
      <c r="AI14" s="142">
        <v>0</v>
      </c>
      <c r="AJ14" s="142">
        <v>0.4</v>
      </c>
      <c r="AK14" s="142">
        <v>0.6270833333333333</v>
      </c>
      <c r="AL14" s="180">
        <f t="shared" si="3"/>
        <v>0.2270833</v>
      </c>
      <c r="AM14" s="155">
        <f t="shared" si="4"/>
        <v>0</v>
      </c>
      <c r="AN14" s="155">
        <f t="shared" si="5"/>
        <v>0</v>
      </c>
      <c r="AO14" s="155">
        <f t="shared" si="6"/>
        <v>0</v>
      </c>
      <c r="AP14" s="156">
        <f>IF((ROUND(AL14-AH14,7))&lt;0,0,IF(AM14&gt;=1,"DQ",IF(AN14&gt;=1,VLOOKUP(AN14,#REF!,2),1)))</f>
        <v>0</v>
      </c>
      <c r="AQ14" s="44">
        <v>0</v>
      </c>
      <c r="AR14" s="182">
        <f t="shared" si="7"/>
        <v>42</v>
      </c>
      <c r="AS14" s="181">
        <f t="shared" si="8"/>
        <v>3</v>
      </c>
      <c r="AT14" s="181">
        <f t="shared" si="9"/>
        <v>7</v>
      </c>
      <c r="AU14" s="181">
        <f t="shared" si="10"/>
        <v>3</v>
      </c>
      <c r="AV14" s="181">
        <f t="shared" si="11"/>
        <v>3</v>
      </c>
      <c r="AW14" s="181">
        <f t="shared" si="12"/>
        <v>4</v>
      </c>
      <c r="AX14" s="147">
        <f t="shared" si="13"/>
        <v>300700300300</v>
      </c>
      <c r="AY14" s="45"/>
      <c r="AZ14" s="45"/>
      <c r="BA14" s="45"/>
    </row>
    <row r="15" spans="1:53" s="19" customFormat="1" ht="15" customHeight="1">
      <c r="A15" s="97">
        <v>9</v>
      </c>
      <c r="B15" s="12"/>
      <c r="C15" s="97">
        <v>9</v>
      </c>
      <c r="D15" s="150">
        <v>233</v>
      </c>
      <c r="E15" s="150" t="s">
        <v>485</v>
      </c>
      <c r="F15" s="150" t="s">
        <v>231</v>
      </c>
      <c r="G15" s="150" t="s">
        <v>451</v>
      </c>
      <c r="H15" s="150">
        <v>1983</v>
      </c>
      <c r="I15" s="150" t="s">
        <v>486</v>
      </c>
      <c r="J15" s="150" t="s">
        <v>193</v>
      </c>
      <c r="K15" s="149">
        <v>2</v>
      </c>
      <c r="L15" s="149">
        <v>5</v>
      </c>
      <c r="M15" s="149">
        <v>0</v>
      </c>
      <c r="N15" s="149">
        <v>1</v>
      </c>
      <c r="O15" s="149">
        <v>5</v>
      </c>
      <c r="P15" s="149">
        <v>3</v>
      </c>
      <c r="Q15" s="149">
        <v>0</v>
      </c>
      <c r="R15" s="149">
        <v>2</v>
      </c>
      <c r="S15" s="149">
        <v>2</v>
      </c>
      <c r="T15" s="149">
        <v>5</v>
      </c>
      <c r="U15" s="121">
        <f t="shared" si="0"/>
        <v>25</v>
      </c>
      <c r="V15" s="149">
        <v>1</v>
      </c>
      <c r="W15" s="149">
        <v>5</v>
      </c>
      <c r="X15" s="149">
        <v>1</v>
      </c>
      <c r="Y15" s="149">
        <v>1</v>
      </c>
      <c r="Z15" s="149">
        <v>5</v>
      </c>
      <c r="AA15" s="149">
        <v>1</v>
      </c>
      <c r="AB15" s="149">
        <v>1</v>
      </c>
      <c r="AC15" s="149">
        <v>0</v>
      </c>
      <c r="AD15" s="149">
        <v>1</v>
      </c>
      <c r="AE15" s="149">
        <v>5</v>
      </c>
      <c r="AF15" s="121">
        <f t="shared" si="1"/>
        <v>21</v>
      </c>
      <c r="AG15" s="121">
        <f t="shared" si="2"/>
        <v>46</v>
      </c>
      <c r="AH15" s="137">
        <v>0.270833333333333</v>
      </c>
      <c r="AI15" s="142">
        <v>0</v>
      </c>
      <c r="AJ15" s="142">
        <v>0.3958333333333333</v>
      </c>
      <c r="AK15" s="142">
        <v>0.6145833333333334</v>
      </c>
      <c r="AL15" s="180">
        <f t="shared" si="3"/>
        <v>0.21875</v>
      </c>
      <c r="AM15" s="155">
        <f t="shared" si="4"/>
        <v>0</v>
      </c>
      <c r="AN15" s="155">
        <f t="shared" si="5"/>
        <v>0</v>
      </c>
      <c r="AO15" s="155">
        <f t="shared" si="6"/>
        <v>0</v>
      </c>
      <c r="AP15" s="156">
        <f>IF((ROUND(AL15-AH15,7))&lt;0,0,IF(AM15&gt;=1,"DQ",IF(AN15&gt;=1,VLOOKUP(AN15,#REF!,2),1)))</f>
        <v>0</v>
      </c>
      <c r="AQ15" s="44">
        <v>0</v>
      </c>
      <c r="AR15" s="182">
        <f t="shared" si="7"/>
        <v>46</v>
      </c>
      <c r="AS15" s="181">
        <f t="shared" si="8"/>
        <v>3</v>
      </c>
      <c r="AT15" s="181">
        <f t="shared" si="9"/>
        <v>7</v>
      </c>
      <c r="AU15" s="181">
        <f t="shared" si="10"/>
        <v>3</v>
      </c>
      <c r="AV15" s="181">
        <f t="shared" si="11"/>
        <v>1</v>
      </c>
      <c r="AW15" s="181">
        <f t="shared" si="12"/>
        <v>6</v>
      </c>
      <c r="AX15" s="147">
        <f t="shared" si="13"/>
        <v>300700300100</v>
      </c>
      <c r="AY15" s="45"/>
      <c r="AZ15" s="45"/>
      <c r="BA15" s="45"/>
    </row>
    <row r="16" spans="1:53" s="19" customFormat="1" ht="15" customHeight="1">
      <c r="A16" s="97">
        <v>10</v>
      </c>
      <c r="B16" s="12"/>
      <c r="C16" s="97">
        <v>10</v>
      </c>
      <c r="D16" s="150">
        <v>255</v>
      </c>
      <c r="E16" s="150" t="s">
        <v>369</v>
      </c>
      <c r="F16" s="150" t="s">
        <v>370</v>
      </c>
      <c r="G16" s="150" t="s">
        <v>360</v>
      </c>
      <c r="H16" s="150">
        <v>1989</v>
      </c>
      <c r="I16" s="150" t="s">
        <v>371</v>
      </c>
      <c r="J16" s="150"/>
      <c r="K16" s="149">
        <v>5</v>
      </c>
      <c r="L16" s="149">
        <v>2</v>
      </c>
      <c r="M16" s="149">
        <v>0</v>
      </c>
      <c r="N16" s="149">
        <v>5</v>
      </c>
      <c r="O16" s="149">
        <v>5</v>
      </c>
      <c r="P16" s="149">
        <v>5</v>
      </c>
      <c r="Q16" s="149">
        <v>0</v>
      </c>
      <c r="R16" s="149">
        <v>0</v>
      </c>
      <c r="S16" s="149">
        <v>5</v>
      </c>
      <c r="T16" s="149">
        <v>5</v>
      </c>
      <c r="U16" s="121">
        <f t="shared" si="0"/>
        <v>32</v>
      </c>
      <c r="V16" s="149">
        <v>1</v>
      </c>
      <c r="W16" s="149">
        <v>5</v>
      </c>
      <c r="X16" s="149">
        <v>1</v>
      </c>
      <c r="Y16" s="149">
        <v>1</v>
      </c>
      <c r="Z16" s="149">
        <v>0</v>
      </c>
      <c r="AA16" s="149">
        <v>1</v>
      </c>
      <c r="AB16" s="149">
        <v>1</v>
      </c>
      <c r="AC16" s="149">
        <v>0</v>
      </c>
      <c r="AD16" s="149">
        <v>1</v>
      </c>
      <c r="AE16" s="149">
        <v>5</v>
      </c>
      <c r="AF16" s="121">
        <f t="shared" si="1"/>
        <v>16</v>
      </c>
      <c r="AG16" s="121">
        <f t="shared" si="2"/>
        <v>48</v>
      </c>
      <c r="AH16" s="137">
        <v>0.270833333333333</v>
      </c>
      <c r="AI16" s="142">
        <v>0</v>
      </c>
      <c r="AJ16" s="142">
        <v>0.3833333333333333</v>
      </c>
      <c r="AK16" s="142">
        <v>0.5743055555555555</v>
      </c>
      <c r="AL16" s="180">
        <f t="shared" si="3"/>
        <v>0.1909722</v>
      </c>
      <c r="AM16" s="155">
        <f t="shared" si="4"/>
        <v>0</v>
      </c>
      <c r="AN16" s="155">
        <f t="shared" si="5"/>
        <v>0</v>
      </c>
      <c r="AO16" s="155">
        <f t="shared" si="6"/>
        <v>0</v>
      </c>
      <c r="AP16" s="156">
        <f>IF((ROUND(AL16-AH16,7))&lt;0,0,IF(AM16&gt;=1,"DQ",IF(AN16&gt;=1,VLOOKUP(AN16,#REF!,2),1)))</f>
        <v>0</v>
      </c>
      <c r="AQ16" s="44">
        <v>0</v>
      </c>
      <c r="AR16" s="182">
        <f t="shared" si="7"/>
        <v>48</v>
      </c>
      <c r="AS16" s="181">
        <f t="shared" si="8"/>
        <v>5</v>
      </c>
      <c r="AT16" s="181">
        <f t="shared" si="9"/>
        <v>6</v>
      </c>
      <c r="AU16" s="181">
        <f t="shared" si="10"/>
        <v>1</v>
      </c>
      <c r="AV16" s="181">
        <f t="shared" si="11"/>
        <v>0</v>
      </c>
      <c r="AW16" s="181">
        <f t="shared" si="12"/>
        <v>8</v>
      </c>
      <c r="AX16" s="147">
        <f t="shared" si="13"/>
        <v>500600100000</v>
      </c>
      <c r="AY16" s="45"/>
      <c r="AZ16" s="45"/>
      <c r="BA16" s="45"/>
    </row>
    <row r="17" spans="1:53" s="19" customFormat="1" ht="15" customHeight="1">
      <c r="A17" s="97">
        <v>11</v>
      </c>
      <c r="B17" s="12"/>
      <c r="C17" s="97">
        <v>11</v>
      </c>
      <c r="D17" s="150">
        <v>259</v>
      </c>
      <c r="E17" s="150" t="s">
        <v>637</v>
      </c>
      <c r="F17" s="150" t="s">
        <v>638</v>
      </c>
      <c r="G17" s="150" t="s">
        <v>602</v>
      </c>
      <c r="H17" s="150">
        <v>1990</v>
      </c>
      <c r="I17" s="150" t="s">
        <v>639</v>
      </c>
      <c r="J17" s="150"/>
      <c r="K17" s="149">
        <v>1</v>
      </c>
      <c r="L17" s="149">
        <v>5</v>
      </c>
      <c r="M17" s="149">
        <v>0</v>
      </c>
      <c r="N17" s="149">
        <v>3</v>
      </c>
      <c r="O17" s="149">
        <v>5</v>
      </c>
      <c r="P17" s="149">
        <v>2</v>
      </c>
      <c r="Q17" s="149">
        <v>1</v>
      </c>
      <c r="R17" s="149">
        <v>0</v>
      </c>
      <c r="S17" s="149">
        <v>3</v>
      </c>
      <c r="T17" s="149">
        <v>5</v>
      </c>
      <c r="U17" s="121">
        <f t="shared" si="0"/>
        <v>25</v>
      </c>
      <c r="V17" s="149">
        <v>1</v>
      </c>
      <c r="W17" s="149">
        <v>1</v>
      </c>
      <c r="X17" s="149">
        <v>1</v>
      </c>
      <c r="Y17" s="149">
        <v>2</v>
      </c>
      <c r="Z17" s="149">
        <v>5</v>
      </c>
      <c r="AA17" s="149">
        <v>2</v>
      </c>
      <c r="AB17" s="149">
        <v>1</v>
      </c>
      <c r="AC17" s="149">
        <v>1</v>
      </c>
      <c r="AD17" s="149">
        <v>5</v>
      </c>
      <c r="AE17" s="149">
        <v>5</v>
      </c>
      <c r="AF17" s="121">
        <f t="shared" si="1"/>
        <v>24</v>
      </c>
      <c r="AG17" s="121">
        <f t="shared" si="2"/>
        <v>49</v>
      </c>
      <c r="AH17" s="137">
        <v>0.270833333333333</v>
      </c>
      <c r="AI17" s="142">
        <v>0</v>
      </c>
      <c r="AJ17" s="142">
        <v>0.3902777777777778</v>
      </c>
      <c r="AK17" s="142">
        <v>0.58125</v>
      </c>
      <c r="AL17" s="180">
        <f t="shared" si="3"/>
        <v>0.1909722</v>
      </c>
      <c r="AM17" s="155">
        <f t="shared" si="4"/>
        <v>0</v>
      </c>
      <c r="AN17" s="155">
        <f t="shared" si="5"/>
        <v>0</v>
      </c>
      <c r="AO17" s="155">
        <f t="shared" si="6"/>
        <v>0</v>
      </c>
      <c r="AP17" s="156">
        <f>IF((ROUND(AL17-AH17,7))&lt;0,0,IF(AM17&gt;=1,"DQ",IF(AN17&gt;=1,VLOOKUP(AN17,#REF!,2),1)))</f>
        <v>0</v>
      </c>
      <c r="AQ17" s="44">
        <v>0</v>
      </c>
      <c r="AR17" s="182">
        <f t="shared" si="7"/>
        <v>49</v>
      </c>
      <c r="AS17" s="181">
        <f t="shared" si="8"/>
        <v>2</v>
      </c>
      <c r="AT17" s="181">
        <f t="shared" si="9"/>
        <v>7</v>
      </c>
      <c r="AU17" s="181">
        <f t="shared" si="10"/>
        <v>3</v>
      </c>
      <c r="AV17" s="181">
        <f t="shared" si="11"/>
        <v>2</v>
      </c>
      <c r="AW17" s="181">
        <f t="shared" si="12"/>
        <v>6</v>
      </c>
      <c r="AX17" s="147">
        <f t="shared" si="13"/>
        <v>200700300200</v>
      </c>
      <c r="AY17" s="45"/>
      <c r="AZ17" s="45"/>
      <c r="BA17" s="45"/>
    </row>
    <row r="18" spans="1:53" s="19" customFormat="1" ht="15" customHeight="1">
      <c r="A18" s="97">
        <v>12</v>
      </c>
      <c r="B18" s="12"/>
      <c r="C18" s="97">
        <v>12</v>
      </c>
      <c r="D18" s="150">
        <v>237</v>
      </c>
      <c r="E18" s="150" t="s">
        <v>319</v>
      </c>
      <c r="F18" s="150" t="s">
        <v>258</v>
      </c>
      <c r="G18" s="150" t="s">
        <v>228</v>
      </c>
      <c r="H18" s="150">
        <v>1974</v>
      </c>
      <c r="I18" s="150" t="s">
        <v>320</v>
      </c>
      <c r="J18" s="150" t="s">
        <v>193</v>
      </c>
      <c r="K18" s="149">
        <v>1</v>
      </c>
      <c r="L18" s="149">
        <v>5</v>
      </c>
      <c r="M18" s="149">
        <v>1</v>
      </c>
      <c r="N18" s="149">
        <v>3</v>
      </c>
      <c r="O18" s="149">
        <v>3</v>
      </c>
      <c r="P18" s="149">
        <v>3</v>
      </c>
      <c r="Q18" s="149">
        <v>1</v>
      </c>
      <c r="R18" s="149">
        <v>1</v>
      </c>
      <c r="S18" s="149">
        <v>2</v>
      </c>
      <c r="T18" s="149">
        <v>5</v>
      </c>
      <c r="U18" s="121">
        <f t="shared" si="0"/>
        <v>25</v>
      </c>
      <c r="V18" s="149">
        <v>1</v>
      </c>
      <c r="W18" s="149">
        <v>3</v>
      </c>
      <c r="X18" s="149">
        <v>1</v>
      </c>
      <c r="Y18" s="149">
        <v>5</v>
      </c>
      <c r="Z18" s="149">
        <v>3</v>
      </c>
      <c r="AA18" s="149">
        <v>3</v>
      </c>
      <c r="AB18" s="149">
        <v>5</v>
      </c>
      <c r="AC18" s="149">
        <v>5</v>
      </c>
      <c r="AD18" s="149">
        <v>3</v>
      </c>
      <c r="AE18" s="149">
        <v>5</v>
      </c>
      <c r="AF18" s="121">
        <f t="shared" si="1"/>
        <v>34</v>
      </c>
      <c r="AG18" s="121">
        <f t="shared" si="2"/>
        <v>59</v>
      </c>
      <c r="AH18" s="137">
        <v>0.270833333333333</v>
      </c>
      <c r="AI18" s="142">
        <v>0</v>
      </c>
      <c r="AJ18" s="142">
        <v>0.3972222222222222</v>
      </c>
      <c r="AK18" s="142">
        <v>0.611111111111111</v>
      </c>
      <c r="AL18" s="180">
        <f t="shared" si="3"/>
        <v>0.2138889</v>
      </c>
      <c r="AM18" s="155">
        <f t="shared" si="4"/>
        <v>0</v>
      </c>
      <c r="AN18" s="155">
        <f t="shared" si="5"/>
        <v>0</v>
      </c>
      <c r="AO18" s="155">
        <f t="shared" si="6"/>
        <v>0</v>
      </c>
      <c r="AP18" s="156">
        <f>IF((ROUND(AL18-AH18,7))&lt;0,0,IF(AM18&gt;=1,"DQ",IF(AN18&gt;=1,VLOOKUP(AN18,#REF!,2),1)))</f>
        <v>0</v>
      </c>
      <c r="AQ18" s="44">
        <v>0</v>
      </c>
      <c r="AR18" s="182">
        <f t="shared" si="7"/>
        <v>59</v>
      </c>
      <c r="AS18" s="181">
        <f t="shared" si="8"/>
        <v>0</v>
      </c>
      <c r="AT18" s="181">
        <f t="shared" si="9"/>
        <v>6</v>
      </c>
      <c r="AU18" s="181">
        <f t="shared" si="10"/>
        <v>1</v>
      </c>
      <c r="AV18" s="181">
        <f t="shared" si="11"/>
        <v>7</v>
      </c>
      <c r="AW18" s="181">
        <f t="shared" si="12"/>
        <v>6</v>
      </c>
      <c r="AX18" s="147">
        <f t="shared" si="13"/>
        <v>600100700</v>
      </c>
      <c r="AY18" s="45"/>
      <c r="AZ18" s="45"/>
      <c r="BA18" s="45"/>
    </row>
    <row r="19" spans="1:53" s="19" customFormat="1" ht="15" customHeight="1">
      <c r="A19" s="97">
        <v>13</v>
      </c>
      <c r="B19" s="12"/>
      <c r="C19" s="97">
        <v>13</v>
      </c>
      <c r="D19" s="150">
        <v>258</v>
      </c>
      <c r="E19" s="150" t="s">
        <v>321</v>
      </c>
      <c r="F19" s="150" t="s">
        <v>231</v>
      </c>
      <c r="G19" s="150" t="s">
        <v>228</v>
      </c>
      <c r="H19" s="150">
        <v>1990</v>
      </c>
      <c r="I19" s="150" t="s">
        <v>316</v>
      </c>
      <c r="J19" s="150"/>
      <c r="K19" s="149">
        <v>5</v>
      </c>
      <c r="L19" s="149">
        <v>1</v>
      </c>
      <c r="M19" s="149">
        <v>3</v>
      </c>
      <c r="N19" s="149">
        <v>5</v>
      </c>
      <c r="O19" s="149">
        <v>5</v>
      </c>
      <c r="P19" s="149">
        <v>5</v>
      </c>
      <c r="Q19" s="149">
        <v>0</v>
      </c>
      <c r="R19" s="149">
        <v>0</v>
      </c>
      <c r="S19" s="149">
        <v>3</v>
      </c>
      <c r="T19" s="149">
        <v>5</v>
      </c>
      <c r="U19" s="121">
        <f t="shared" si="0"/>
        <v>32</v>
      </c>
      <c r="V19" s="149">
        <v>1</v>
      </c>
      <c r="W19" s="149">
        <v>1</v>
      </c>
      <c r="X19" s="149">
        <v>1</v>
      </c>
      <c r="Y19" s="149">
        <v>5</v>
      </c>
      <c r="Z19" s="149">
        <v>5</v>
      </c>
      <c r="AA19" s="149">
        <v>1</v>
      </c>
      <c r="AB19" s="149">
        <v>5</v>
      </c>
      <c r="AC19" s="149">
        <v>0</v>
      </c>
      <c r="AD19" s="149">
        <v>5</v>
      </c>
      <c r="AE19" s="149">
        <v>5</v>
      </c>
      <c r="AF19" s="121">
        <f t="shared" si="1"/>
        <v>29</v>
      </c>
      <c r="AG19" s="121">
        <f t="shared" si="2"/>
        <v>61</v>
      </c>
      <c r="AH19" s="137">
        <v>0.270833333333333</v>
      </c>
      <c r="AI19" s="142">
        <v>0</v>
      </c>
      <c r="AJ19" s="142">
        <v>0.4083333333333334</v>
      </c>
      <c r="AK19" s="142">
        <v>0.6173611111111111</v>
      </c>
      <c r="AL19" s="180">
        <f t="shared" si="3"/>
        <v>0.2090278</v>
      </c>
      <c r="AM19" s="155">
        <f t="shared" si="4"/>
        <v>0</v>
      </c>
      <c r="AN19" s="155">
        <f t="shared" si="5"/>
        <v>0</v>
      </c>
      <c r="AO19" s="155">
        <f t="shared" si="6"/>
        <v>0</v>
      </c>
      <c r="AP19" s="156">
        <f>IF((ROUND(AL19-AH19,7))&lt;0,0,IF(AM19&gt;=1,"DQ",IF(AN19&gt;=1,VLOOKUP(AN19,#REF!,2),1)))</f>
        <v>0</v>
      </c>
      <c r="AQ19" s="44">
        <v>0</v>
      </c>
      <c r="AR19" s="182">
        <f t="shared" si="7"/>
        <v>61</v>
      </c>
      <c r="AS19" s="181">
        <f t="shared" si="8"/>
        <v>3</v>
      </c>
      <c r="AT19" s="181">
        <f t="shared" si="9"/>
        <v>5</v>
      </c>
      <c r="AU19" s="181">
        <f t="shared" si="10"/>
        <v>0</v>
      </c>
      <c r="AV19" s="181">
        <f t="shared" si="11"/>
        <v>2</v>
      </c>
      <c r="AW19" s="181">
        <f t="shared" si="12"/>
        <v>10</v>
      </c>
      <c r="AX19" s="147">
        <f t="shared" si="13"/>
        <v>300500000200</v>
      </c>
      <c r="AY19" s="45"/>
      <c r="AZ19" s="45"/>
      <c r="BA19" s="45"/>
    </row>
    <row r="20" spans="1:53" s="19" customFormat="1" ht="15" customHeight="1">
      <c r="A20" s="97">
        <v>14</v>
      </c>
      <c r="B20" s="12"/>
      <c r="C20" s="97">
        <v>14</v>
      </c>
      <c r="D20" s="150">
        <v>243</v>
      </c>
      <c r="E20" s="150" t="s">
        <v>425</v>
      </c>
      <c r="F20" s="150" t="s">
        <v>426</v>
      </c>
      <c r="G20" s="150" t="s">
        <v>416</v>
      </c>
      <c r="H20" s="150">
        <v>1981</v>
      </c>
      <c r="I20" s="150" t="s">
        <v>427</v>
      </c>
      <c r="J20" s="150"/>
      <c r="K20" s="149">
        <v>2</v>
      </c>
      <c r="L20" s="149">
        <v>5</v>
      </c>
      <c r="M20" s="149">
        <v>0</v>
      </c>
      <c r="N20" s="149">
        <v>5</v>
      </c>
      <c r="O20" s="149">
        <v>5</v>
      </c>
      <c r="P20" s="149">
        <v>5</v>
      </c>
      <c r="Q20" s="149">
        <v>1</v>
      </c>
      <c r="R20" s="149">
        <v>2</v>
      </c>
      <c r="S20" s="149">
        <v>2</v>
      </c>
      <c r="T20" s="149">
        <v>5</v>
      </c>
      <c r="U20" s="121">
        <f t="shared" si="0"/>
        <v>32</v>
      </c>
      <c r="V20" s="149">
        <v>1</v>
      </c>
      <c r="W20" s="149">
        <v>3</v>
      </c>
      <c r="X20" s="149">
        <v>1</v>
      </c>
      <c r="Y20" s="149">
        <v>5</v>
      </c>
      <c r="Z20" s="149">
        <v>3</v>
      </c>
      <c r="AA20" s="149">
        <v>5</v>
      </c>
      <c r="AB20" s="149">
        <v>3</v>
      </c>
      <c r="AC20" s="149">
        <v>1</v>
      </c>
      <c r="AD20" s="149">
        <v>2</v>
      </c>
      <c r="AE20" s="149">
        <v>5</v>
      </c>
      <c r="AF20" s="121">
        <f t="shared" si="1"/>
        <v>29</v>
      </c>
      <c r="AG20" s="121">
        <f t="shared" si="2"/>
        <v>61</v>
      </c>
      <c r="AH20" s="137">
        <v>0.270833333333333</v>
      </c>
      <c r="AI20" s="142">
        <v>0</v>
      </c>
      <c r="AJ20" s="142">
        <v>0.40138888888888885</v>
      </c>
      <c r="AK20" s="142">
        <v>0.60625</v>
      </c>
      <c r="AL20" s="180">
        <f t="shared" si="3"/>
        <v>0.2048611</v>
      </c>
      <c r="AM20" s="155">
        <f t="shared" si="4"/>
        <v>0</v>
      </c>
      <c r="AN20" s="155">
        <f t="shared" si="5"/>
        <v>0</v>
      </c>
      <c r="AO20" s="155">
        <f t="shared" si="6"/>
        <v>0</v>
      </c>
      <c r="AP20" s="156">
        <f>IF((ROUND(AL20-AH20,7))&lt;0,0,IF(AM20&gt;=1,"DQ",IF(AN20&gt;=1,VLOOKUP(AN20,#REF!,2),1)))</f>
        <v>0</v>
      </c>
      <c r="AQ20" s="44">
        <v>0</v>
      </c>
      <c r="AR20" s="182">
        <f t="shared" si="7"/>
        <v>61</v>
      </c>
      <c r="AS20" s="181">
        <f t="shared" si="8"/>
        <v>1</v>
      </c>
      <c r="AT20" s="181">
        <f t="shared" si="9"/>
        <v>4</v>
      </c>
      <c r="AU20" s="181">
        <f t="shared" si="10"/>
        <v>4</v>
      </c>
      <c r="AV20" s="181">
        <f t="shared" si="11"/>
        <v>3</v>
      </c>
      <c r="AW20" s="181">
        <f t="shared" si="12"/>
        <v>8</v>
      </c>
      <c r="AX20" s="147">
        <f t="shared" si="13"/>
        <v>100400400300</v>
      </c>
      <c r="AY20" s="45"/>
      <c r="AZ20" s="45"/>
      <c r="BA20" s="45"/>
    </row>
    <row r="21" spans="1:53" s="19" customFormat="1" ht="15" customHeight="1">
      <c r="A21" s="97">
        <v>15</v>
      </c>
      <c r="B21" s="12"/>
      <c r="C21" s="97">
        <v>15</v>
      </c>
      <c r="D21" s="150">
        <v>249</v>
      </c>
      <c r="E21" s="150" t="s">
        <v>322</v>
      </c>
      <c r="F21" s="150" t="s">
        <v>309</v>
      </c>
      <c r="G21" s="150" t="s">
        <v>228</v>
      </c>
      <c r="H21" s="150">
        <v>1985</v>
      </c>
      <c r="I21" s="150" t="s">
        <v>323</v>
      </c>
      <c r="J21" s="150"/>
      <c r="K21" s="149">
        <v>1</v>
      </c>
      <c r="L21" s="149">
        <v>5</v>
      </c>
      <c r="M21" s="149">
        <v>1</v>
      </c>
      <c r="N21" s="149">
        <v>5</v>
      </c>
      <c r="O21" s="149">
        <v>5</v>
      </c>
      <c r="P21" s="149">
        <v>1</v>
      </c>
      <c r="Q21" s="149">
        <v>5</v>
      </c>
      <c r="R21" s="149">
        <v>1</v>
      </c>
      <c r="S21" s="149">
        <v>3</v>
      </c>
      <c r="T21" s="149">
        <v>5</v>
      </c>
      <c r="U21" s="121">
        <f t="shared" si="0"/>
        <v>32</v>
      </c>
      <c r="V21" s="149">
        <v>2</v>
      </c>
      <c r="W21" s="149">
        <v>5</v>
      </c>
      <c r="X21" s="149">
        <v>0</v>
      </c>
      <c r="Y21" s="149">
        <v>5</v>
      </c>
      <c r="Z21" s="149">
        <v>5</v>
      </c>
      <c r="AA21" s="149">
        <v>1</v>
      </c>
      <c r="AB21" s="149">
        <v>3</v>
      </c>
      <c r="AC21" s="149">
        <v>1</v>
      </c>
      <c r="AD21" s="149">
        <v>3</v>
      </c>
      <c r="AE21" s="149">
        <v>5</v>
      </c>
      <c r="AF21" s="121">
        <f t="shared" si="1"/>
        <v>30</v>
      </c>
      <c r="AG21" s="121">
        <f t="shared" si="2"/>
        <v>62</v>
      </c>
      <c r="AH21" s="137">
        <v>0.270833333333333</v>
      </c>
      <c r="AI21" s="142">
        <v>0</v>
      </c>
      <c r="AJ21" s="142">
        <v>0.4041666666666666</v>
      </c>
      <c r="AK21" s="142">
        <v>0.6340277777777777</v>
      </c>
      <c r="AL21" s="180">
        <f t="shared" si="3"/>
        <v>0.2298611</v>
      </c>
      <c r="AM21" s="155">
        <f t="shared" si="4"/>
        <v>0</v>
      </c>
      <c r="AN21" s="155">
        <f t="shared" si="5"/>
        <v>0</v>
      </c>
      <c r="AO21" s="155">
        <f t="shared" si="6"/>
        <v>0</v>
      </c>
      <c r="AP21" s="156">
        <f>IF((ROUND(AL21-AH21,7))&lt;0,0,IF(AM21&gt;=1,"DQ",IF(AN21&gt;=1,VLOOKUP(AN21,#REF!,2),1)))</f>
        <v>0</v>
      </c>
      <c r="AQ21" s="44">
        <v>0</v>
      </c>
      <c r="AR21" s="182">
        <f t="shared" si="7"/>
        <v>62</v>
      </c>
      <c r="AS21" s="181">
        <f t="shared" si="8"/>
        <v>1</v>
      </c>
      <c r="AT21" s="181">
        <f t="shared" si="9"/>
        <v>6</v>
      </c>
      <c r="AU21" s="181">
        <f t="shared" si="10"/>
        <v>1</v>
      </c>
      <c r="AV21" s="181">
        <f t="shared" si="11"/>
        <v>3</v>
      </c>
      <c r="AW21" s="181">
        <f t="shared" si="12"/>
        <v>9</v>
      </c>
      <c r="AX21" s="147">
        <f t="shared" si="13"/>
        <v>100600100300</v>
      </c>
      <c r="AY21" s="45"/>
      <c r="AZ21" s="45"/>
      <c r="BA21" s="45"/>
    </row>
    <row r="22" spans="1:53" s="19" customFormat="1" ht="15" customHeight="1">
      <c r="A22" s="97">
        <v>16</v>
      </c>
      <c r="B22" s="12"/>
      <c r="C22" s="97">
        <v>16</v>
      </c>
      <c r="D22" s="150">
        <v>260</v>
      </c>
      <c r="E22" s="150" t="s">
        <v>678</v>
      </c>
      <c r="F22" s="150" t="s">
        <v>412</v>
      </c>
      <c r="G22" s="150" t="s">
        <v>395</v>
      </c>
      <c r="H22" s="150">
        <v>1990</v>
      </c>
      <c r="I22" s="150" t="s">
        <v>413</v>
      </c>
      <c r="J22" s="150" t="s">
        <v>193</v>
      </c>
      <c r="K22" s="149">
        <v>3</v>
      </c>
      <c r="L22" s="149">
        <v>3</v>
      </c>
      <c r="M22" s="149">
        <v>2</v>
      </c>
      <c r="N22" s="149">
        <v>3</v>
      </c>
      <c r="O22" s="149">
        <v>5</v>
      </c>
      <c r="P22" s="149">
        <v>5</v>
      </c>
      <c r="Q22" s="149">
        <v>5</v>
      </c>
      <c r="R22" s="149">
        <v>0</v>
      </c>
      <c r="S22" s="149">
        <v>5</v>
      </c>
      <c r="T22" s="149">
        <v>5</v>
      </c>
      <c r="U22" s="121">
        <f t="shared" si="0"/>
        <v>36</v>
      </c>
      <c r="V22" s="149">
        <v>3</v>
      </c>
      <c r="W22" s="149">
        <v>5</v>
      </c>
      <c r="X22" s="149">
        <v>0</v>
      </c>
      <c r="Y22" s="149">
        <v>3</v>
      </c>
      <c r="Z22" s="149">
        <v>5</v>
      </c>
      <c r="AA22" s="149">
        <v>5</v>
      </c>
      <c r="AB22" s="149">
        <v>3</v>
      </c>
      <c r="AC22" s="149">
        <v>0</v>
      </c>
      <c r="AD22" s="149">
        <v>5</v>
      </c>
      <c r="AE22" s="149">
        <v>5</v>
      </c>
      <c r="AF22" s="121">
        <f t="shared" si="1"/>
        <v>34</v>
      </c>
      <c r="AG22" s="121">
        <f t="shared" si="2"/>
        <v>70</v>
      </c>
      <c r="AH22" s="137">
        <v>0.270833333333333</v>
      </c>
      <c r="AI22" s="142">
        <v>0</v>
      </c>
      <c r="AJ22" s="142">
        <v>0.3763888888888889</v>
      </c>
      <c r="AK22" s="142">
        <v>0.5875</v>
      </c>
      <c r="AL22" s="180">
        <f t="shared" si="3"/>
        <v>0.2111111</v>
      </c>
      <c r="AM22" s="155">
        <f t="shared" si="4"/>
        <v>0</v>
      </c>
      <c r="AN22" s="155">
        <f t="shared" si="5"/>
        <v>0</v>
      </c>
      <c r="AO22" s="155">
        <f t="shared" si="6"/>
        <v>0</v>
      </c>
      <c r="AP22" s="156">
        <f>IF((ROUND(AL22-AH22,7))&lt;0,0,IF(AM22&gt;=1,"DQ",IF(AN22&gt;=1,VLOOKUP(AN22,#REF!,2),1)))</f>
        <v>0</v>
      </c>
      <c r="AQ22" s="44">
        <v>0</v>
      </c>
      <c r="AR22" s="182">
        <f t="shared" si="7"/>
        <v>70</v>
      </c>
      <c r="AS22" s="181">
        <f t="shared" si="8"/>
        <v>3</v>
      </c>
      <c r="AT22" s="181">
        <f t="shared" si="9"/>
        <v>0</v>
      </c>
      <c r="AU22" s="181">
        <f t="shared" si="10"/>
        <v>1</v>
      </c>
      <c r="AV22" s="181">
        <f t="shared" si="11"/>
        <v>6</v>
      </c>
      <c r="AW22" s="181">
        <f t="shared" si="12"/>
        <v>10</v>
      </c>
      <c r="AX22" s="147">
        <f t="shared" si="13"/>
        <v>300000100600</v>
      </c>
      <c r="AY22" s="45"/>
      <c r="AZ22" s="45"/>
      <c r="BA22" s="45"/>
    </row>
    <row r="23" spans="1:53" s="19" customFormat="1" ht="15" customHeight="1">
      <c r="A23" s="97">
        <v>17</v>
      </c>
      <c r="B23" s="12"/>
      <c r="C23" s="97">
        <v>17</v>
      </c>
      <c r="D23" s="150">
        <v>256</v>
      </c>
      <c r="E23" s="150" t="s">
        <v>579</v>
      </c>
      <c r="F23" s="150" t="s">
        <v>580</v>
      </c>
      <c r="G23" s="150" t="s">
        <v>494</v>
      </c>
      <c r="H23" s="150">
        <v>1989</v>
      </c>
      <c r="I23" s="150" t="s">
        <v>581</v>
      </c>
      <c r="J23" s="150" t="s">
        <v>193</v>
      </c>
      <c r="K23" s="149">
        <v>3</v>
      </c>
      <c r="L23" s="149">
        <v>5</v>
      </c>
      <c r="M23" s="149">
        <v>1</v>
      </c>
      <c r="N23" s="149">
        <v>5</v>
      </c>
      <c r="O23" s="149">
        <v>5</v>
      </c>
      <c r="P23" s="149">
        <v>5</v>
      </c>
      <c r="Q23" s="149">
        <v>5</v>
      </c>
      <c r="R23" s="149">
        <v>2</v>
      </c>
      <c r="S23" s="149">
        <v>1</v>
      </c>
      <c r="T23" s="149">
        <v>5</v>
      </c>
      <c r="U23" s="121">
        <f t="shared" si="0"/>
        <v>37</v>
      </c>
      <c r="V23" s="149">
        <v>3</v>
      </c>
      <c r="W23" s="149">
        <v>5</v>
      </c>
      <c r="X23" s="149">
        <v>1</v>
      </c>
      <c r="Y23" s="149">
        <v>5</v>
      </c>
      <c r="Z23" s="149">
        <v>5</v>
      </c>
      <c r="AA23" s="149">
        <v>3</v>
      </c>
      <c r="AB23" s="149">
        <v>5</v>
      </c>
      <c r="AC23" s="149">
        <v>1</v>
      </c>
      <c r="AD23" s="149">
        <v>2</v>
      </c>
      <c r="AE23" s="149">
        <v>5</v>
      </c>
      <c r="AF23" s="121">
        <f t="shared" si="1"/>
        <v>35</v>
      </c>
      <c r="AG23" s="121">
        <f t="shared" si="2"/>
        <v>72</v>
      </c>
      <c r="AH23" s="137">
        <v>0.270833333333333</v>
      </c>
      <c r="AI23" s="142">
        <v>0</v>
      </c>
      <c r="AJ23" s="142">
        <v>0.40972222222222227</v>
      </c>
      <c r="AK23" s="142">
        <v>0.58125</v>
      </c>
      <c r="AL23" s="180">
        <f t="shared" si="3"/>
        <v>0.1715278</v>
      </c>
      <c r="AM23" s="155">
        <f t="shared" si="4"/>
        <v>0</v>
      </c>
      <c r="AN23" s="155">
        <f t="shared" si="5"/>
        <v>0</v>
      </c>
      <c r="AO23" s="155">
        <f t="shared" si="6"/>
        <v>0</v>
      </c>
      <c r="AP23" s="156">
        <f>IF((ROUND(AL23-AH23,7))&lt;0,0,IF(AM23&gt;=1,"DQ",IF(AN23&gt;=1,VLOOKUP(AN23,#REF!,2),1)))</f>
        <v>0</v>
      </c>
      <c r="AQ23" s="44">
        <v>0</v>
      </c>
      <c r="AR23" s="182">
        <f t="shared" si="7"/>
        <v>72</v>
      </c>
      <c r="AS23" s="181">
        <f t="shared" si="8"/>
        <v>0</v>
      </c>
      <c r="AT23" s="181">
        <f t="shared" si="9"/>
        <v>4</v>
      </c>
      <c r="AU23" s="181">
        <f t="shared" si="10"/>
        <v>2</v>
      </c>
      <c r="AV23" s="181">
        <f t="shared" si="11"/>
        <v>3</v>
      </c>
      <c r="AW23" s="181">
        <f t="shared" si="12"/>
        <v>11</v>
      </c>
      <c r="AX23" s="147">
        <f t="shared" si="13"/>
        <v>400200300</v>
      </c>
      <c r="AY23" s="45"/>
      <c r="AZ23" s="45"/>
      <c r="BA23" s="45"/>
    </row>
    <row r="24" spans="1:53" s="19" customFormat="1" ht="15" customHeight="1">
      <c r="A24" s="97">
        <v>18</v>
      </c>
      <c r="B24" s="12"/>
      <c r="C24" s="97">
        <v>18</v>
      </c>
      <c r="D24" s="150">
        <v>231</v>
      </c>
      <c r="E24" s="150" t="s">
        <v>315</v>
      </c>
      <c r="F24" s="150" t="s">
        <v>266</v>
      </c>
      <c r="G24" s="150" t="s">
        <v>228</v>
      </c>
      <c r="H24" s="150">
        <v>1977</v>
      </c>
      <c r="I24" s="150" t="s">
        <v>316</v>
      </c>
      <c r="J24" s="150" t="s">
        <v>193</v>
      </c>
      <c r="K24" s="149">
        <v>5</v>
      </c>
      <c r="L24" s="149">
        <v>5</v>
      </c>
      <c r="M24" s="149">
        <v>2</v>
      </c>
      <c r="N24" s="149">
        <v>5</v>
      </c>
      <c r="O24" s="149">
        <v>3</v>
      </c>
      <c r="P24" s="149">
        <v>5</v>
      </c>
      <c r="Q24" s="149">
        <v>5</v>
      </c>
      <c r="R24" s="149">
        <v>0</v>
      </c>
      <c r="S24" s="149">
        <v>1</v>
      </c>
      <c r="T24" s="149">
        <v>5</v>
      </c>
      <c r="U24" s="121">
        <f t="shared" si="0"/>
        <v>36</v>
      </c>
      <c r="V24" s="149">
        <v>1</v>
      </c>
      <c r="W24" s="149">
        <v>5</v>
      </c>
      <c r="X24" s="149">
        <v>2</v>
      </c>
      <c r="Y24" s="149">
        <v>5</v>
      </c>
      <c r="Z24" s="149">
        <v>5</v>
      </c>
      <c r="AA24" s="149">
        <v>5</v>
      </c>
      <c r="AB24" s="149">
        <v>3</v>
      </c>
      <c r="AC24" s="149">
        <v>3</v>
      </c>
      <c r="AD24" s="149">
        <v>3</v>
      </c>
      <c r="AE24" s="149">
        <v>5</v>
      </c>
      <c r="AF24" s="121">
        <f t="shared" si="1"/>
        <v>37</v>
      </c>
      <c r="AG24" s="121">
        <f t="shared" si="2"/>
        <v>73</v>
      </c>
      <c r="AH24" s="137">
        <v>0.2708333333333333</v>
      </c>
      <c r="AI24" s="142">
        <v>0</v>
      </c>
      <c r="AJ24" s="142">
        <v>0.375</v>
      </c>
      <c r="AK24" s="142">
        <v>0.5868055555555556</v>
      </c>
      <c r="AL24" s="180">
        <f t="shared" si="3"/>
        <v>0.2118056</v>
      </c>
      <c r="AM24" s="155">
        <f t="shared" si="4"/>
        <v>0</v>
      </c>
      <c r="AN24" s="155">
        <f t="shared" si="5"/>
        <v>0</v>
      </c>
      <c r="AO24" s="155">
        <f t="shared" si="6"/>
        <v>0</v>
      </c>
      <c r="AP24" s="156">
        <f>IF((ROUND(AL24-AH24,7))&lt;0,0,IF(AM24&gt;=1,"DQ",IF(AN24&gt;=1,VLOOKUP(AN24,#REF!,2),1)))</f>
        <v>0</v>
      </c>
      <c r="AQ24" s="44">
        <v>0</v>
      </c>
      <c r="AR24" s="182">
        <f t="shared" si="7"/>
        <v>73</v>
      </c>
      <c r="AS24" s="181">
        <f t="shared" si="8"/>
        <v>1</v>
      </c>
      <c r="AT24" s="181">
        <f t="shared" si="9"/>
        <v>2</v>
      </c>
      <c r="AU24" s="181">
        <f t="shared" si="10"/>
        <v>2</v>
      </c>
      <c r="AV24" s="181">
        <f t="shared" si="11"/>
        <v>4</v>
      </c>
      <c r="AW24" s="181">
        <f t="shared" si="12"/>
        <v>11</v>
      </c>
      <c r="AX24" s="147">
        <f t="shared" si="13"/>
        <v>100200200400</v>
      </c>
      <c r="AY24" s="45"/>
      <c r="AZ24" s="45"/>
      <c r="BA24" s="45"/>
    </row>
    <row r="25" spans="1:53" s="19" customFormat="1" ht="15" customHeight="1">
      <c r="A25" s="97">
        <v>19</v>
      </c>
      <c r="B25" s="12"/>
      <c r="C25" s="97">
        <v>19</v>
      </c>
      <c r="D25" s="150">
        <v>254</v>
      </c>
      <c r="E25" s="150" t="s">
        <v>324</v>
      </c>
      <c r="F25" s="150" t="s">
        <v>266</v>
      </c>
      <c r="G25" s="150" t="s">
        <v>228</v>
      </c>
      <c r="H25" s="150">
        <v>1989</v>
      </c>
      <c r="I25" s="150" t="s">
        <v>325</v>
      </c>
      <c r="J25" s="150"/>
      <c r="K25" s="149">
        <v>2</v>
      </c>
      <c r="L25" s="149">
        <v>5</v>
      </c>
      <c r="M25" s="149">
        <v>2</v>
      </c>
      <c r="N25" s="149">
        <v>5</v>
      </c>
      <c r="O25" s="149">
        <v>5</v>
      </c>
      <c r="P25" s="149">
        <v>5</v>
      </c>
      <c r="Q25" s="149">
        <v>5</v>
      </c>
      <c r="R25" s="149">
        <v>1</v>
      </c>
      <c r="S25" s="149">
        <v>3</v>
      </c>
      <c r="T25" s="149">
        <v>5</v>
      </c>
      <c r="U25" s="121">
        <f t="shared" si="0"/>
        <v>38</v>
      </c>
      <c r="V25" s="149">
        <v>2</v>
      </c>
      <c r="W25" s="149">
        <v>5</v>
      </c>
      <c r="X25" s="149">
        <v>5</v>
      </c>
      <c r="Y25" s="149">
        <v>5</v>
      </c>
      <c r="Z25" s="149">
        <v>5</v>
      </c>
      <c r="AA25" s="149">
        <v>2</v>
      </c>
      <c r="AB25" s="149">
        <v>1</v>
      </c>
      <c r="AC25" s="149">
        <v>5</v>
      </c>
      <c r="AD25" s="149">
        <v>5</v>
      </c>
      <c r="AE25" s="149">
        <v>5</v>
      </c>
      <c r="AF25" s="121">
        <f t="shared" si="1"/>
        <v>40</v>
      </c>
      <c r="AG25" s="121">
        <f t="shared" si="2"/>
        <v>78</v>
      </c>
      <c r="AH25" s="137">
        <v>0.270833333333333</v>
      </c>
      <c r="AI25" s="142">
        <v>0</v>
      </c>
      <c r="AJ25" s="142">
        <v>0.4055555555555555</v>
      </c>
      <c r="AK25" s="142">
        <v>0.6083333333333333</v>
      </c>
      <c r="AL25" s="180">
        <f t="shared" si="3"/>
        <v>0.2027778</v>
      </c>
      <c r="AM25" s="155">
        <f t="shared" si="4"/>
        <v>0</v>
      </c>
      <c r="AN25" s="155">
        <f t="shared" si="5"/>
        <v>0</v>
      </c>
      <c r="AO25" s="155">
        <f t="shared" si="6"/>
        <v>0</v>
      </c>
      <c r="AP25" s="156">
        <f>IF((ROUND(AL25-AH25,7))&lt;0,0,IF(AM25&gt;=1,"DQ",IF(AN25&gt;=1,VLOOKUP(AN25,#REF!,2),1)))</f>
        <v>0</v>
      </c>
      <c r="AQ25" s="44">
        <v>0</v>
      </c>
      <c r="AR25" s="182">
        <f t="shared" si="7"/>
        <v>78</v>
      </c>
      <c r="AS25" s="181">
        <f t="shared" si="8"/>
        <v>0</v>
      </c>
      <c r="AT25" s="181">
        <f t="shared" si="9"/>
        <v>2</v>
      </c>
      <c r="AU25" s="181">
        <f t="shared" si="10"/>
        <v>4</v>
      </c>
      <c r="AV25" s="181">
        <f t="shared" si="11"/>
        <v>1</v>
      </c>
      <c r="AW25" s="181">
        <f t="shared" si="12"/>
        <v>13</v>
      </c>
      <c r="AX25" s="147">
        <f t="shared" si="13"/>
        <v>200400100</v>
      </c>
      <c r="AY25" s="45"/>
      <c r="AZ25" s="45"/>
      <c r="BA25" s="45"/>
    </row>
    <row r="26" spans="1:53" s="19" customFormat="1" ht="15" customHeight="1">
      <c r="A26" s="97">
        <v>20</v>
      </c>
      <c r="B26" s="12"/>
      <c r="C26" s="97">
        <v>20</v>
      </c>
      <c r="D26" s="150">
        <v>234</v>
      </c>
      <c r="E26" s="150" t="s">
        <v>576</v>
      </c>
      <c r="F26" s="150" t="s">
        <v>577</v>
      </c>
      <c r="G26" s="150" t="s">
        <v>494</v>
      </c>
      <c r="H26" s="150">
        <v>1981</v>
      </c>
      <c r="I26" s="150" t="s">
        <v>578</v>
      </c>
      <c r="J26" s="150"/>
      <c r="K26" s="149">
        <v>5</v>
      </c>
      <c r="L26" s="149">
        <v>5</v>
      </c>
      <c r="M26" s="149">
        <v>1</v>
      </c>
      <c r="N26" s="149">
        <v>5</v>
      </c>
      <c r="O26" s="149">
        <v>5</v>
      </c>
      <c r="P26" s="149">
        <v>3</v>
      </c>
      <c r="Q26" s="149">
        <v>5</v>
      </c>
      <c r="R26" s="149">
        <v>0</v>
      </c>
      <c r="S26" s="149">
        <v>2</v>
      </c>
      <c r="T26" s="149">
        <v>5</v>
      </c>
      <c r="U26" s="121">
        <f t="shared" si="0"/>
        <v>36</v>
      </c>
      <c r="V26" s="149">
        <v>3</v>
      </c>
      <c r="W26" s="149">
        <v>5</v>
      </c>
      <c r="X26" s="149">
        <v>5</v>
      </c>
      <c r="Y26" s="149">
        <v>5</v>
      </c>
      <c r="Z26" s="149">
        <v>5</v>
      </c>
      <c r="AA26" s="149">
        <v>5</v>
      </c>
      <c r="AB26" s="149">
        <v>5</v>
      </c>
      <c r="AC26" s="149">
        <v>5</v>
      </c>
      <c r="AD26" s="149">
        <v>5</v>
      </c>
      <c r="AE26" s="149">
        <v>5</v>
      </c>
      <c r="AF26" s="121">
        <f t="shared" si="1"/>
        <v>48</v>
      </c>
      <c r="AG26" s="121">
        <f t="shared" si="2"/>
        <v>84</v>
      </c>
      <c r="AH26" s="137">
        <v>0.270833333333333</v>
      </c>
      <c r="AI26" s="142">
        <v>0</v>
      </c>
      <c r="AJ26" s="142">
        <v>0.3819444444444444</v>
      </c>
      <c r="AK26" s="142">
        <v>0.5673611111111111</v>
      </c>
      <c r="AL26" s="180">
        <f t="shared" si="3"/>
        <v>0.1854167</v>
      </c>
      <c r="AM26" s="155">
        <f t="shared" si="4"/>
        <v>0</v>
      </c>
      <c r="AN26" s="155">
        <f t="shared" si="5"/>
        <v>0</v>
      </c>
      <c r="AO26" s="155">
        <f t="shared" si="6"/>
        <v>0</v>
      </c>
      <c r="AP26" s="156">
        <f>IF((ROUND(AL26-AH26,7))&lt;0,0,IF(AM26&gt;=1,"DQ",IF(AN26&gt;=1,VLOOKUP(AN26,#REF!,2),1)))</f>
        <v>0</v>
      </c>
      <c r="AQ26" s="44">
        <v>0</v>
      </c>
      <c r="AR26" s="182">
        <f t="shared" si="7"/>
        <v>84</v>
      </c>
      <c r="AS26" s="181">
        <f t="shared" si="8"/>
        <v>1</v>
      </c>
      <c r="AT26" s="181">
        <f t="shared" si="9"/>
        <v>1</v>
      </c>
      <c r="AU26" s="181">
        <f t="shared" si="10"/>
        <v>1</v>
      </c>
      <c r="AV26" s="181">
        <f t="shared" si="11"/>
        <v>2</v>
      </c>
      <c r="AW26" s="181">
        <f t="shared" si="12"/>
        <v>15</v>
      </c>
      <c r="AX26" s="147">
        <f t="shared" si="13"/>
        <v>100100100200</v>
      </c>
      <c r="AY26" s="45"/>
      <c r="AZ26" s="45"/>
      <c r="BA26" s="45"/>
    </row>
    <row r="27" spans="1:53" s="19" customFormat="1" ht="15" customHeight="1">
      <c r="A27" s="97">
        <v>21</v>
      </c>
      <c r="B27" s="12"/>
      <c r="C27" s="97">
        <v>21</v>
      </c>
      <c r="D27" s="150">
        <v>235</v>
      </c>
      <c r="E27" s="150" t="s">
        <v>634</v>
      </c>
      <c r="F27" s="150" t="s">
        <v>635</v>
      </c>
      <c r="G27" s="150" t="s">
        <v>602</v>
      </c>
      <c r="H27" s="150">
        <v>1985</v>
      </c>
      <c r="I27" s="150" t="s">
        <v>636</v>
      </c>
      <c r="J27" s="150"/>
      <c r="K27" s="149">
        <v>5</v>
      </c>
      <c r="L27" s="149">
        <v>5</v>
      </c>
      <c r="M27" s="149">
        <v>5</v>
      </c>
      <c r="N27" s="149">
        <v>5</v>
      </c>
      <c r="O27" s="149">
        <v>5</v>
      </c>
      <c r="P27" s="149">
        <v>5</v>
      </c>
      <c r="Q27" s="149">
        <v>3</v>
      </c>
      <c r="R27" s="149">
        <v>0</v>
      </c>
      <c r="S27" s="149">
        <v>3</v>
      </c>
      <c r="T27" s="149">
        <v>5</v>
      </c>
      <c r="U27" s="121">
        <f t="shared" si="0"/>
        <v>41</v>
      </c>
      <c r="V27" s="149">
        <v>5</v>
      </c>
      <c r="W27" s="149">
        <v>5</v>
      </c>
      <c r="X27" s="149">
        <v>5</v>
      </c>
      <c r="Y27" s="149">
        <v>5</v>
      </c>
      <c r="Z27" s="149">
        <v>5</v>
      </c>
      <c r="AA27" s="149">
        <v>5</v>
      </c>
      <c r="AB27" s="149">
        <v>5</v>
      </c>
      <c r="AC27" s="149">
        <v>5</v>
      </c>
      <c r="AD27" s="149">
        <v>5</v>
      </c>
      <c r="AE27" s="149">
        <v>5</v>
      </c>
      <c r="AF27" s="121">
        <f t="shared" si="1"/>
        <v>50</v>
      </c>
      <c r="AG27" s="121">
        <f t="shared" si="2"/>
        <v>91</v>
      </c>
      <c r="AH27" s="137">
        <v>0.270833333333333</v>
      </c>
      <c r="AI27" s="142">
        <v>0</v>
      </c>
      <c r="AJ27" s="142">
        <v>0.3861111111111111</v>
      </c>
      <c r="AK27" s="142">
        <v>0.5826388888888888</v>
      </c>
      <c r="AL27" s="180">
        <f t="shared" si="3"/>
        <v>0.1965278</v>
      </c>
      <c r="AM27" s="155">
        <f t="shared" si="4"/>
        <v>0</v>
      </c>
      <c r="AN27" s="155">
        <f t="shared" si="5"/>
        <v>0</v>
      </c>
      <c r="AO27" s="155">
        <f t="shared" si="6"/>
        <v>0</v>
      </c>
      <c r="AP27" s="156">
        <f>IF((ROUND(AL27-AH27,7))&lt;0,0,IF(AM27&gt;=1,"DQ",IF(AN27&gt;=1,VLOOKUP(AN27,#REF!,2),1)))</f>
        <v>0</v>
      </c>
      <c r="AQ27" s="44">
        <v>0</v>
      </c>
      <c r="AR27" s="182">
        <f t="shared" si="7"/>
        <v>91</v>
      </c>
      <c r="AS27" s="181">
        <f t="shared" si="8"/>
        <v>1</v>
      </c>
      <c r="AT27" s="181">
        <f t="shared" si="9"/>
        <v>0</v>
      </c>
      <c r="AU27" s="181">
        <f t="shared" si="10"/>
        <v>0</v>
      </c>
      <c r="AV27" s="181">
        <f t="shared" si="11"/>
        <v>2</v>
      </c>
      <c r="AW27" s="181">
        <f t="shared" si="12"/>
        <v>17</v>
      </c>
      <c r="AX27" s="147">
        <f t="shared" si="13"/>
        <v>100000000200</v>
      </c>
      <c r="AY27" s="45"/>
      <c r="AZ27" s="45"/>
      <c r="BA27" s="45"/>
    </row>
    <row r="28" spans="1:53" s="19" customFormat="1" ht="15" customHeight="1">
      <c r="A28" s="97">
        <v>22</v>
      </c>
      <c r="B28" s="12"/>
      <c r="C28" s="97">
        <v>22</v>
      </c>
      <c r="D28" s="150">
        <v>252</v>
      </c>
      <c r="E28" s="150" t="s">
        <v>355</v>
      </c>
      <c r="F28" s="150" t="s">
        <v>356</v>
      </c>
      <c r="G28" s="150" t="s">
        <v>339</v>
      </c>
      <c r="H28" s="150">
        <v>1988</v>
      </c>
      <c r="I28" s="150">
        <v>58150706</v>
      </c>
      <c r="J28" s="150"/>
      <c r="K28" s="149">
        <v>5</v>
      </c>
      <c r="L28" s="149">
        <v>5</v>
      </c>
      <c r="M28" s="149">
        <v>5</v>
      </c>
      <c r="N28" s="149">
        <v>5</v>
      </c>
      <c r="O28" s="149">
        <v>5</v>
      </c>
      <c r="P28" s="149">
        <v>5</v>
      </c>
      <c r="Q28" s="149">
        <v>3</v>
      </c>
      <c r="R28" s="149">
        <v>5</v>
      </c>
      <c r="S28" s="149">
        <v>5</v>
      </c>
      <c r="T28" s="149">
        <v>5</v>
      </c>
      <c r="U28" s="121">
        <f t="shared" si="0"/>
        <v>48</v>
      </c>
      <c r="V28" s="149">
        <v>5</v>
      </c>
      <c r="W28" s="149">
        <v>5</v>
      </c>
      <c r="X28" s="149">
        <v>5</v>
      </c>
      <c r="Y28" s="149">
        <v>5</v>
      </c>
      <c r="Z28" s="149">
        <v>5</v>
      </c>
      <c r="AA28" s="149">
        <v>5</v>
      </c>
      <c r="AB28" s="149">
        <v>5</v>
      </c>
      <c r="AC28" s="149">
        <v>5</v>
      </c>
      <c r="AD28" s="149">
        <v>5</v>
      </c>
      <c r="AE28" s="149">
        <v>5</v>
      </c>
      <c r="AF28" s="121">
        <f t="shared" si="1"/>
        <v>50</v>
      </c>
      <c r="AG28" s="121">
        <f t="shared" si="2"/>
        <v>98</v>
      </c>
      <c r="AH28" s="137">
        <v>0.270833333333333</v>
      </c>
      <c r="AI28" s="142">
        <v>0</v>
      </c>
      <c r="AJ28" s="142">
        <v>0.3875</v>
      </c>
      <c r="AK28" s="142">
        <v>0.607638888888889</v>
      </c>
      <c r="AL28" s="180">
        <f t="shared" si="3"/>
        <v>0.2201389</v>
      </c>
      <c r="AM28" s="155">
        <f t="shared" si="4"/>
        <v>0</v>
      </c>
      <c r="AN28" s="155">
        <f t="shared" si="5"/>
        <v>0</v>
      </c>
      <c r="AO28" s="155">
        <f t="shared" si="6"/>
        <v>0</v>
      </c>
      <c r="AP28" s="156">
        <f>IF((ROUND(AL28-AH28,7))&lt;0,0,IF(AM28&gt;=1,"DQ",IF(AN28&gt;=1,VLOOKUP(AN28,#REF!,2),1)))</f>
        <v>0</v>
      </c>
      <c r="AQ28" s="44">
        <v>0</v>
      </c>
      <c r="AR28" s="182">
        <f t="shared" si="7"/>
        <v>98</v>
      </c>
      <c r="AS28" s="181">
        <f t="shared" si="8"/>
        <v>0</v>
      </c>
      <c r="AT28" s="181">
        <f t="shared" si="9"/>
        <v>0</v>
      </c>
      <c r="AU28" s="181">
        <f t="shared" si="10"/>
        <v>0</v>
      </c>
      <c r="AV28" s="181">
        <f t="shared" si="11"/>
        <v>1</v>
      </c>
      <c r="AW28" s="181">
        <f t="shared" si="12"/>
        <v>19</v>
      </c>
      <c r="AX28" s="147">
        <f t="shared" si="13"/>
        <v>100</v>
      </c>
      <c r="AY28" s="45"/>
      <c r="AZ28" s="45"/>
      <c r="BA28" s="45"/>
    </row>
    <row r="29" spans="1:53" s="19" customFormat="1" ht="15" customHeight="1">
      <c r="A29" s="97">
        <v>23</v>
      </c>
      <c r="B29" s="12"/>
      <c r="C29" s="97">
        <v>23</v>
      </c>
      <c r="D29" s="150">
        <v>246</v>
      </c>
      <c r="E29" s="150" t="s">
        <v>487</v>
      </c>
      <c r="F29" s="150" t="s">
        <v>260</v>
      </c>
      <c r="G29" s="150" t="s">
        <v>451</v>
      </c>
      <c r="H29" s="150">
        <v>1984</v>
      </c>
      <c r="I29" s="150" t="s">
        <v>488</v>
      </c>
      <c r="J29" s="150"/>
      <c r="K29" s="149">
        <v>5</v>
      </c>
      <c r="L29" s="149">
        <v>5</v>
      </c>
      <c r="M29" s="149">
        <v>5</v>
      </c>
      <c r="N29" s="149">
        <v>5</v>
      </c>
      <c r="O29" s="149">
        <v>5</v>
      </c>
      <c r="P29" s="149">
        <v>5</v>
      </c>
      <c r="Q29" s="149">
        <v>5</v>
      </c>
      <c r="R29" s="149">
        <v>5</v>
      </c>
      <c r="S29" s="149">
        <v>5</v>
      </c>
      <c r="T29" s="149">
        <v>5</v>
      </c>
      <c r="U29" s="121">
        <f t="shared" si="0"/>
        <v>50</v>
      </c>
      <c r="V29" s="149">
        <v>5</v>
      </c>
      <c r="W29" s="149">
        <v>5</v>
      </c>
      <c r="X29" s="149">
        <v>5</v>
      </c>
      <c r="Y29" s="149">
        <v>5</v>
      </c>
      <c r="Z29" s="149">
        <v>5</v>
      </c>
      <c r="AA29" s="149">
        <v>5</v>
      </c>
      <c r="AB29" s="149">
        <v>5</v>
      </c>
      <c r="AC29" s="149">
        <v>5</v>
      </c>
      <c r="AD29" s="149">
        <v>5</v>
      </c>
      <c r="AE29" s="149">
        <v>5</v>
      </c>
      <c r="AF29" s="121">
        <f t="shared" si="1"/>
        <v>50</v>
      </c>
      <c r="AG29" s="121">
        <f t="shared" si="2"/>
        <v>100</v>
      </c>
      <c r="AH29" s="137">
        <v>0.270833333333333</v>
      </c>
      <c r="AI29" s="142">
        <v>0</v>
      </c>
      <c r="AJ29" s="142">
        <v>0.39305555555555555</v>
      </c>
      <c r="AK29" s="142">
        <v>0.5548611111111111</v>
      </c>
      <c r="AL29" s="180">
        <f t="shared" si="3"/>
        <v>0.1618056</v>
      </c>
      <c r="AM29" s="155">
        <f t="shared" si="4"/>
        <v>0</v>
      </c>
      <c r="AN29" s="155">
        <f t="shared" si="5"/>
        <v>0</v>
      </c>
      <c r="AO29" s="155">
        <f t="shared" si="6"/>
        <v>0</v>
      </c>
      <c r="AP29" s="156">
        <f>IF((ROUND(AL29-AH29,7))&lt;0,0,IF(AM29&gt;=1,"DQ",IF(AN29&gt;=1,VLOOKUP(AN29,#REF!,2),1)))</f>
        <v>0</v>
      </c>
      <c r="AQ29" s="44">
        <v>0</v>
      </c>
      <c r="AR29" s="182">
        <f t="shared" si="7"/>
        <v>100</v>
      </c>
      <c r="AS29" s="181">
        <f t="shared" si="8"/>
        <v>0</v>
      </c>
      <c r="AT29" s="181">
        <f t="shared" si="9"/>
        <v>0</v>
      </c>
      <c r="AU29" s="181">
        <f t="shared" si="10"/>
        <v>0</v>
      </c>
      <c r="AV29" s="181">
        <f t="shared" si="11"/>
        <v>0</v>
      </c>
      <c r="AW29" s="181">
        <f t="shared" si="12"/>
        <v>20</v>
      </c>
      <c r="AX29" s="147">
        <f t="shared" si="13"/>
        <v>0</v>
      </c>
      <c r="AY29" s="45"/>
      <c r="AZ29" s="45"/>
      <c r="BA29" s="45"/>
    </row>
    <row r="30" spans="1:53" s="19" customFormat="1" ht="15" customHeight="1">
      <c r="A30" s="97">
        <v>24</v>
      </c>
      <c r="B30" s="12"/>
      <c r="C30" s="97">
        <v>24</v>
      </c>
      <c r="D30" s="150">
        <v>262</v>
      </c>
      <c r="E30" s="150" t="s">
        <v>219</v>
      </c>
      <c r="F30" s="150" t="s">
        <v>679</v>
      </c>
      <c r="G30" s="150" t="s">
        <v>187</v>
      </c>
      <c r="H30" s="150">
        <v>1992</v>
      </c>
      <c r="I30" s="150" t="s">
        <v>220</v>
      </c>
      <c r="J30" s="150" t="s">
        <v>193</v>
      </c>
      <c r="K30" s="149">
        <v>5</v>
      </c>
      <c r="L30" s="149">
        <v>5</v>
      </c>
      <c r="M30" s="149">
        <v>5</v>
      </c>
      <c r="N30" s="149">
        <v>5</v>
      </c>
      <c r="O30" s="149">
        <v>5</v>
      </c>
      <c r="P30" s="149">
        <v>5</v>
      </c>
      <c r="Q30" s="149">
        <v>5</v>
      </c>
      <c r="R30" s="149">
        <v>5</v>
      </c>
      <c r="S30" s="149">
        <v>5</v>
      </c>
      <c r="T30" s="149">
        <v>5</v>
      </c>
      <c r="U30" s="121">
        <f t="shared" si="0"/>
        <v>50</v>
      </c>
      <c r="V30" s="149">
        <v>5</v>
      </c>
      <c r="W30" s="149">
        <v>5</v>
      </c>
      <c r="X30" s="149">
        <v>5</v>
      </c>
      <c r="Y30" s="149">
        <v>5</v>
      </c>
      <c r="Z30" s="149">
        <v>5</v>
      </c>
      <c r="AA30" s="149">
        <v>5</v>
      </c>
      <c r="AB30" s="149">
        <v>5</v>
      </c>
      <c r="AC30" s="149">
        <v>5</v>
      </c>
      <c r="AD30" s="149">
        <v>5</v>
      </c>
      <c r="AE30" s="149">
        <v>5</v>
      </c>
      <c r="AF30" s="121">
        <f t="shared" si="1"/>
        <v>50</v>
      </c>
      <c r="AG30" s="121">
        <f t="shared" si="2"/>
        <v>100</v>
      </c>
      <c r="AH30" s="137">
        <v>0.270833333333333</v>
      </c>
      <c r="AI30" s="142">
        <v>0</v>
      </c>
      <c r="AJ30" s="142">
        <v>0.38055555555555554</v>
      </c>
      <c r="AK30" s="142">
        <v>0.6013888888888889</v>
      </c>
      <c r="AL30" s="180">
        <f t="shared" si="3"/>
        <v>0.2208333</v>
      </c>
      <c r="AM30" s="155">
        <f t="shared" si="4"/>
        <v>0</v>
      </c>
      <c r="AN30" s="155">
        <f t="shared" si="5"/>
        <v>0</v>
      </c>
      <c r="AO30" s="155">
        <f t="shared" si="6"/>
        <v>0</v>
      </c>
      <c r="AP30" s="156">
        <f>IF((ROUND(AL30-AH30,7))&lt;0,0,IF(AM30&gt;=1,"DQ",IF(AN30&gt;=1,VLOOKUP(AN30,#REF!,2),1)))</f>
        <v>0</v>
      </c>
      <c r="AQ30" s="44">
        <v>0</v>
      </c>
      <c r="AR30" s="182">
        <f t="shared" si="7"/>
        <v>100</v>
      </c>
      <c r="AS30" s="181">
        <f t="shared" si="8"/>
        <v>0</v>
      </c>
      <c r="AT30" s="181">
        <f t="shared" si="9"/>
        <v>0</v>
      </c>
      <c r="AU30" s="181">
        <f t="shared" si="10"/>
        <v>0</v>
      </c>
      <c r="AV30" s="181">
        <f t="shared" si="11"/>
        <v>0</v>
      </c>
      <c r="AW30" s="181">
        <f t="shared" si="12"/>
        <v>20</v>
      </c>
      <c r="AX30" s="147">
        <f t="shared" si="13"/>
        <v>0</v>
      </c>
      <c r="AY30" s="45"/>
      <c r="AZ30" s="45"/>
      <c r="BA30" s="45"/>
    </row>
    <row r="31" spans="34:50" ht="15" customHeight="1">
      <c r="AH31" s="127"/>
      <c r="AI31" s="126"/>
      <c r="AJ31" s="128"/>
      <c r="AK31" s="126"/>
      <c r="AL31" s="136"/>
      <c r="AP31" s="15"/>
      <c r="AQ31" s="46"/>
      <c r="AR31" s="15"/>
      <c r="AS31" s="35"/>
      <c r="AT31" s="35"/>
      <c r="AU31" s="35"/>
      <c r="AV31" s="35"/>
      <c r="AW31" s="35"/>
      <c r="AX31" s="179"/>
    </row>
    <row r="32" spans="34:50" ht="15" customHeight="1">
      <c r="AH32" s="127"/>
      <c r="AI32" s="126"/>
      <c r="AJ32" s="128"/>
      <c r="AK32" s="126"/>
      <c r="AL32" s="136"/>
      <c r="AP32" s="15"/>
      <c r="AQ32" s="46"/>
      <c r="AR32" s="15"/>
      <c r="AS32" s="35"/>
      <c r="AT32" s="35"/>
      <c r="AU32" s="35"/>
      <c r="AV32" s="35"/>
      <c r="AW32" s="35"/>
      <c r="AX32" s="179"/>
    </row>
    <row r="33" spans="34:50" ht="15" customHeight="1">
      <c r="AH33" s="127"/>
      <c r="AI33" s="126"/>
      <c r="AJ33" s="128"/>
      <c r="AK33" s="126"/>
      <c r="AL33" s="136"/>
      <c r="AP33" s="15"/>
      <c r="AQ33" s="46"/>
      <c r="AR33" s="15"/>
      <c r="AS33" s="35"/>
      <c r="AT33" s="35"/>
      <c r="AU33" s="35"/>
      <c r="AV33" s="35"/>
      <c r="AW33" s="35"/>
      <c r="AX33" s="179"/>
    </row>
    <row r="34" spans="34:50" ht="15" customHeight="1">
      <c r="AH34" s="127"/>
      <c r="AI34" s="126"/>
      <c r="AJ34" s="128"/>
      <c r="AK34" s="126"/>
      <c r="AL34" s="136"/>
      <c r="AP34" s="15"/>
      <c r="AQ34" s="46"/>
      <c r="AR34" s="15"/>
      <c r="AS34" s="35"/>
      <c r="AT34" s="35"/>
      <c r="AU34" s="35"/>
      <c r="AV34" s="35"/>
      <c r="AW34" s="35"/>
      <c r="AX34" s="179"/>
    </row>
    <row r="35" spans="34:50" ht="15" customHeight="1">
      <c r="AH35" s="127"/>
      <c r="AI35" s="126"/>
      <c r="AJ35" s="128"/>
      <c r="AK35" s="126"/>
      <c r="AL35" s="136"/>
      <c r="AP35" s="15"/>
      <c r="AQ35" s="46"/>
      <c r="AR35" s="15"/>
      <c r="AS35" s="35"/>
      <c r="AT35" s="35"/>
      <c r="AU35" s="35"/>
      <c r="AV35" s="35"/>
      <c r="AW35" s="35"/>
      <c r="AX35" s="179"/>
    </row>
    <row r="36" spans="34:50" ht="15" customHeight="1">
      <c r="AH36" s="127"/>
      <c r="AI36" s="126"/>
      <c r="AJ36" s="128"/>
      <c r="AK36" s="126"/>
      <c r="AL36" s="136"/>
      <c r="AP36" s="15"/>
      <c r="AQ36" s="46"/>
      <c r="AR36" s="15"/>
      <c r="AS36" s="35"/>
      <c r="AT36" s="35"/>
      <c r="AU36" s="35"/>
      <c r="AV36" s="35"/>
      <c r="AW36" s="35"/>
      <c r="AX36" s="179"/>
    </row>
    <row r="37" spans="34:50" ht="15" customHeight="1">
      <c r="AH37" s="127"/>
      <c r="AI37" s="126"/>
      <c r="AJ37" s="128"/>
      <c r="AK37" s="126"/>
      <c r="AL37" s="136"/>
      <c r="AP37" s="15"/>
      <c r="AQ37" s="46"/>
      <c r="AR37" s="15"/>
      <c r="AS37" s="35"/>
      <c r="AT37" s="35"/>
      <c r="AU37" s="35"/>
      <c r="AV37" s="35"/>
      <c r="AW37" s="35"/>
      <c r="AX37" s="179"/>
    </row>
    <row r="38" spans="34:50" ht="15" customHeight="1">
      <c r="AH38" s="127"/>
      <c r="AI38" s="126"/>
      <c r="AJ38" s="128"/>
      <c r="AK38" s="126"/>
      <c r="AL38" s="136"/>
      <c r="AP38" s="15"/>
      <c r="AQ38" s="46"/>
      <c r="AR38" s="15"/>
      <c r="AS38" s="35"/>
      <c r="AT38" s="35"/>
      <c r="AU38" s="35"/>
      <c r="AV38" s="35"/>
      <c r="AW38" s="35"/>
      <c r="AX38" s="179"/>
    </row>
    <row r="39" spans="34:50" ht="15" customHeight="1">
      <c r="AH39" s="127"/>
      <c r="AI39" s="126"/>
      <c r="AJ39" s="128"/>
      <c r="AK39" s="126"/>
      <c r="AL39" s="136"/>
      <c r="AP39" s="15"/>
      <c r="AQ39" s="46"/>
      <c r="AR39" s="15"/>
      <c r="AS39" s="35"/>
      <c r="AT39" s="35"/>
      <c r="AU39" s="35"/>
      <c r="AV39" s="35"/>
      <c r="AW39" s="35"/>
      <c r="AX39" s="179"/>
    </row>
    <row r="40" spans="34:50" ht="15" customHeight="1">
      <c r="AH40" s="127"/>
      <c r="AI40" s="126"/>
      <c r="AJ40" s="128"/>
      <c r="AK40" s="126"/>
      <c r="AL40" s="136"/>
      <c r="AP40" s="15"/>
      <c r="AQ40" s="46"/>
      <c r="AR40" s="15"/>
      <c r="AS40" s="35"/>
      <c r="AT40" s="35"/>
      <c r="AU40" s="35"/>
      <c r="AV40" s="35"/>
      <c r="AW40" s="35"/>
      <c r="AX40" s="179"/>
    </row>
    <row r="41" spans="34:50" ht="15" customHeight="1">
      <c r="AH41" s="127"/>
      <c r="AI41" s="126"/>
      <c r="AJ41" s="128"/>
      <c r="AK41" s="126"/>
      <c r="AL41" s="136"/>
      <c r="AP41" s="15"/>
      <c r="AQ41" s="46"/>
      <c r="AR41" s="15"/>
      <c r="AS41" s="35"/>
      <c r="AT41" s="35"/>
      <c r="AU41" s="35"/>
      <c r="AV41" s="35"/>
      <c r="AW41" s="35"/>
      <c r="AX41" s="179"/>
    </row>
    <row r="42" spans="34:50" ht="15" customHeight="1">
      <c r="AH42" s="127"/>
      <c r="AI42" s="126"/>
      <c r="AJ42" s="128"/>
      <c r="AK42" s="126"/>
      <c r="AL42" s="136"/>
      <c r="AP42" s="15"/>
      <c r="AQ42" s="46"/>
      <c r="AR42" s="15"/>
      <c r="AS42" s="35"/>
      <c r="AT42" s="35"/>
      <c r="AU42" s="35"/>
      <c r="AV42" s="35"/>
      <c r="AW42" s="35"/>
      <c r="AX42" s="179"/>
    </row>
    <row r="43" spans="34:50" ht="15" customHeight="1">
      <c r="AH43" s="127"/>
      <c r="AI43" s="126"/>
      <c r="AJ43" s="128"/>
      <c r="AK43" s="126"/>
      <c r="AL43" s="136"/>
      <c r="AP43" s="15"/>
      <c r="AQ43" s="46"/>
      <c r="AR43" s="15"/>
      <c r="AS43" s="35"/>
      <c r="AT43" s="35"/>
      <c r="AU43" s="35"/>
      <c r="AV43" s="35"/>
      <c r="AW43" s="35"/>
      <c r="AX43" s="179"/>
    </row>
    <row r="44" spans="34:50" ht="15" customHeight="1">
      <c r="AH44" s="127"/>
      <c r="AI44" s="126"/>
      <c r="AJ44" s="128"/>
      <c r="AK44" s="126"/>
      <c r="AL44" s="136"/>
      <c r="AP44" s="15"/>
      <c r="AQ44" s="46"/>
      <c r="AR44" s="15"/>
      <c r="AS44" s="35"/>
      <c r="AT44" s="35"/>
      <c r="AU44" s="35"/>
      <c r="AV44" s="35"/>
      <c r="AW44" s="35"/>
      <c r="AX44" s="179"/>
    </row>
    <row r="45" spans="34:50" ht="15" customHeight="1">
      <c r="AH45" s="127"/>
      <c r="AI45" s="126"/>
      <c r="AJ45" s="128"/>
      <c r="AK45" s="126"/>
      <c r="AL45" s="136"/>
      <c r="AP45" s="15"/>
      <c r="AQ45" s="46"/>
      <c r="AR45" s="15"/>
      <c r="AS45" s="35"/>
      <c r="AT45" s="35"/>
      <c r="AU45" s="35"/>
      <c r="AV45" s="35"/>
      <c r="AW45" s="35"/>
      <c r="AX45" s="179"/>
    </row>
    <row r="46" spans="34:50" ht="15" customHeight="1">
      <c r="AH46" s="127"/>
      <c r="AI46" s="126"/>
      <c r="AJ46" s="128"/>
      <c r="AK46" s="126"/>
      <c r="AL46" s="136"/>
      <c r="AP46" s="15"/>
      <c r="AQ46" s="46"/>
      <c r="AR46" s="15"/>
      <c r="AS46" s="35"/>
      <c r="AT46" s="35"/>
      <c r="AU46" s="35"/>
      <c r="AV46" s="35"/>
      <c r="AW46" s="35"/>
      <c r="AX46" s="179"/>
    </row>
    <row r="47" spans="34:50" ht="15" customHeight="1">
      <c r="AH47" s="127"/>
      <c r="AI47" s="126"/>
      <c r="AJ47" s="128"/>
      <c r="AK47" s="126"/>
      <c r="AL47" s="136"/>
      <c r="AP47" s="15"/>
      <c r="AQ47" s="46"/>
      <c r="AR47" s="15"/>
      <c r="AS47" s="35"/>
      <c r="AT47" s="35"/>
      <c r="AU47" s="35"/>
      <c r="AV47" s="35"/>
      <c r="AW47" s="35"/>
      <c r="AX47" s="179"/>
    </row>
    <row r="48" spans="34:50" ht="15" customHeight="1">
      <c r="AH48" s="127"/>
      <c r="AI48" s="126"/>
      <c r="AJ48" s="128"/>
      <c r="AK48" s="126"/>
      <c r="AL48" s="136"/>
      <c r="AP48" s="15"/>
      <c r="AQ48" s="46"/>
      <c r="AR48" s="15"/>
      <c r="AS48" s="35"/>
      <c r="AT48" s="35"/>
      <c r="AU48" s="35"/>
      <c r="AV48" s="35"/>
      <c r="AW48" s="35"/>
      <c r="AX48" s="179"/>
    </row>
    <row r="49" spans="34:50" ht="15" customHeight="1">
      <c r="AH49" s="127"/>
      <c r="AI49" s="126"/>
      <c r="AJ49" s="128"/>
      <c r="AK49" s="126"/>
      <c r="AL49" s="136"/>
      <c r="AP49" s="15"/>
      <c r="AQ49" s="46"/>
      <c r="AR49" s="15"/>
      <c r="AS49" s="35"/>
      <c r="AT49" s="35"/>
      <c r="AU49" s="35"/>
      <c r="AV49" s="35"/>
      <c r="AW49" s="35"/>
      <c r="AX49" s="179"/>
    </row>
    <row r="50" spans="34:50" ht="15" customHeight="1">
      <c r="AH50" s="127"/>
      <c r="AI50" s="126"/>
      <c r="AJ50" s="128"/>
      <c r="AK50" s="126"/>
      <c r="AL50" s="136"/>
      <c r="AP50" s="15"/>
      <c r="AQ50" s="46"/>
      <c r="AR50" s="15"/>
      <c r="AS50" s="35"/>
      <c r="AT50" s="35"/>
      <c r="AU50" s="35"/>
      <c r="AV50" s="35"/>
      <c r="AW50" s="35"/>
      <c r="AX50" s="179"/>
    </row>
    <row r="51" spans="34:50" ht="15" customHeight="1">
      <c r="AH51" s="127"/>
      <c r="AI51" s="126"/>
      <c r="AJ51" s="128"/>
      <c r="AK51" s="126"/>
      <c r="AL51" s="136"/>
      <c r="AP51" s="15"/>
      <c r="AQ51" s="46"/>
      <c r="AR51" s="15"/>
      <c r="AS51" s="35"/>
      <c r="AT51" s="35"/>
      <c r="AU51" s="35"/>
      <c r="AV51" s="35"/>
      <c r="AW51" s="35"/>
      <c r="AX51" s="179"/>
    </row>
    <row r="52" spans="34:50" ht="15" customHeight="1">
      <c r="AH52" s="127"/>
      <c r="AI52" s="126"/>
      <c r="AJ52" s="128"/>
      <c r="AK52" s="126"/>
      <c r="AL52" s="136"/>
      <c r="AP52" s="15"/>
      <c r="AQ52" s="46"/>
      <c r="AR52" s="15"/>
      <c r="AS52" s="35"/>
      <c r="AT52" s="35"/>
      <c r="AU52" s="35"/>
      <c r="AV52" s="35"/>
      <c r="AW52" s="35"/>
      <c r="AX52" s="179"/>
    </row>
    <row r="53" spans="34:50" ht="15" customHeight="1">
      <c r="AH53" s="127"/>
      <c r="AI53" s="126"/>
      <c r="AJ53" s="128"/>
      <c r="AK53" s="126"/>
      <c r="AL53" s="136"/>
      <c r="AP53" s="15"/>
      <c r="AQ53" s="46"/>
      <c r="AR53" s="15"/>
      <c r="AS53" s="35"/>
      <c r="AT53" s="35"/>
      <c r="AU53" s="35"/>
      <c r="AV53" s="35"/>
      <c r="AW53" s="35"/>
      <c r="AX53" s="179"/>
    </row>
    <row r="54" spans="34:50" ht="15" customHeight="1">
      <c r="AH54" s="127"/>
      <c r="AI54" s="126"/>
      <c r="AJ54" s="128"/>
      <c r="AK54" s="126"/>
      <c r="AL54" s="136"/>
      <c r="AP54" s="15"/>
      <c r="AQ54" s="46"/>
      <c r="AR54" s="15"/>
      <c r="AS54" s="35"/>
      <c r="AT54" s="35"/>
      <c r="AU54" s="35"/>
      <c r="AV54" s="35"/>
      <c r="AW54" s="35"/>
      <c r="AX54" s="179"/>
    </row>
    <row r="55" spans="34:50" ht="15" customHeight="1">
      <c r="AH55" s="127"/>
      <c r="AI55" s="126"/>
      <c r="AJ55" s="128"/>
      <c r="AK55" s="126"/>
      <c r="AL55" s="136"/>
      <c r="AP55" s="15"/>
      <c r="AQ55" s="46"/>
      <c r="AR55" s="15"/>
      <c r="AS55" s="35"/>
      <c r="AT55" s="35"/>
      <c r="AU55" s="35"/>
      <c r="AV55" s="35"/>
      <c r="AW55" s="35"/>
      <c r="AX55" s="179"/>
    </row>
    <row r="56" spans="34:50" ht="15" customHeight="1">
      <c r="AH56" s="127"/>
      <c r="AI56" s="126"/>
      <c r="AJ56" s="128"/>
      <c r="AK56" s="126"/>
      <c r="AL56" s="136"/>
      <c r="AP56" s="15"/>
      <c r="AQ56" s="46"/>
      <c r="AR56" s="15"/>
      <c r="AS56" s="35"/>
      <c r="AT56" s="35"/>
      <c r="AU56" s="35"/>
      <c r="AV56" s="35"/>
      <c r="AW56" s="35"/>
      <c r="AX56" s="179"/>
    </row>
    <row r="57" spans="34:50" ht="15" customHeight="1">
      <c r="AH57" s="127"/>
      <c r="AI57" s="126"/>
      <c r="AJ57" s="128"/>
      <c r="AK57" s="126"/>
      <c r="AL57" s="136"/>
      <c r="AP57" s="15"/>
      <c r="AQ57" s="46"/>
      <c r="AR57" s="15"/>
      <c r="AS57" s="35"/>
      <c r="AT57" s="35"/>
      <c r="AU57" s="35"/>
      <c r="AV57" s="35"/>
      <c r="AW57" s="35"/>
      <c r="AX57" s="179"/>
    </row>
    <row r="58" spans="34:50" ht="15" customHeight="1">
      <c r="AH58" s="127"/>
      <c r="AI58" s="126"/>
      <c r="AJ58" s="128"/>
      <c r="AK58" s="126"/>
      <c r="AL58" s="136"/>
      <c r="AP58" s="15"/>
      <c r="AQ58" s="46"/>
      <c r="AR58" s="15"/>
      <c r="AS58" s="35"/>
      <c r="AT58" s="35"/>
      <c r="AU58" s="35"/>
      <c r="AV58" s="35"/>
      <c r="AW58" s="35"/>
      <c r="AX58" s="179"/>
    </row>
    <row r="59" spans="34:50" ht="15" customHeight="1">
      <c r="AH59" s="127"/>
      <c r="AI59" s="126"/>
      <c r="AJ59" s="128"/>
      <c r="AK59" s="126"/>
      <c r="AL59" s="136"/>
      <c r="AP59" s="15"/>
      <c r="AQ59" s="46"/>
      <c r="AR59" s="15"/>
      <c r="AS59" s="35"/>
      <c r="AT59" s="35"/>
      <c r="AU59" s="35"/>
      <c r="AV59" s="35"/>
      <c r="AW59" s="35"/>
      <c r="AX59" s="179"/>
    </row>
    <row r="60" spans="34:50" ht="15" customHeight="1">
      <c r="AH60" s="127"/>
      <c r="AI60" s="126"/>
      <c r="AJ60" s="128"/>
      <c r="AK60" s="126"/>
      <c r="AL60" s="136"/>
      <c r="AP60" s="15"/>
      <c r="AQ60" s="46"/>
      <c r="AR60" s="15"/>
      <c r="AS60" s="35"/>
      <c r="AT60" s="35"/>
      <c r="AU60" s="35"/>
      <c r="AV60" s="35"/>
      <c r="AW60" s="35"/>
      <c r="AX60" s="179"/>
    </row>
    <row r="61" spans="34:50" ht="15" customHeight="1">
      <c r="AH61" s="127"/>
      <c r="AI61" s="126"/>
      <c r="AJ61" s="128"/>
      <c r="AK61" s="126"/>
      <c r="AL61" s="136"/>
      <c r="AP61" s="15"/>
      <c r="AQ61" s="46"/>
      <c r="AR61" s="15"/>
      <c r="AS61" s="35"/>
      <c r="AT61" s="35"/>
      <c r="AU61" s="35"/>
      <c r="AV61" s="35"/>
      <c r="AW61" s="35"/>
      <c r="AX61" s="179"/>
    </row>
    <row r="62" spans="34:50" ht="15" customHeight="1">
      <c r="AH62" s="127"/>
      <c r="AI62" s="126"/>
      <c r="AJ62" s="128"/>
      <c r="AK62" s="126"/>
      <c r="AL62" s="136"/>
      <c r="AP62" s="15"/>
      <c r="AQ62" s="46"/>
      <c r="AR62" s="15"/>
      <c r="AS62" s="35"/>
      <c r="AT62" s="35"/>
      <c r="AU62" s="35"/>
      <c r="AV62" s="35"/>
      <c r="AW62" s="35"/>
      <c r="AX62" s="179"/>
    </row>
    <row r="63" spans="34:50" ht="15" customHeight="1">
      <c r="AH63" s="127"/>
      <c r="AI63" s="126"/>
      <c r="AJ63" s="128"/>
      <c r="AK63" s="126"/>
      <c r="AL63" s="136"/>
      <c r="AP63" s="15"/>
      <c r="AQ63" s="46"/>
      <c r="AR63" s="15"/>
      <c r="AS63" s="35"/>
      <c r="AT63" s="35"/>
      <c r="AU63" s="35"/>
      <c r="AV63" s="35"/>
      <c r="AW63" s="35"/>
      <c r="AX63" s="179"/>
    </row>
    <row r="64" spans="34:50" ht="15" customHeight="1">
      <c r="AH64" s="127"/>
      <c r="AI64" s="126"/>
      <c r="AJ64" s="128"/>
      <c r="AK64" s="126"/>
      <c r="AL64" s="136"/>
      <c r="AP64" s="15"/>
      <c r="AQ64" s="46"/>
      <c r="AR64" s="15"/>
      <c r="AS64" s="35"/>
      <c r="AT64" s="35"/>
      <c r="AU64" s="35"/>
      <c r="AV64" s="35"/>
      <c r="AW64" s="35"/>
      <c r="AX64" s="179"/>
    </row>
    <row r="65" spans="34:50" ht="15" customHeight="1">
      <c r="AH65" s="127"/>
      <c r="AI65" s="126"/>
      <c r="AJ65" s="128"/>
      <c r="AK65" s="126"/>
      <c r="AL65" s="136"/>
      <c r="AP65" s="15"/>
      <c r="AQ65" s="46"/>
      <c r="AR65" s="15"/>
      <c r="AS65" s="35"/>
      <c r="AT65" s="35"/>
      <c r="AU65" s="35"/>
      <c r="AV65" s="35"/>
      <c r="AW65" s="35"/>
      <c r="AX65" s="179"/>
    </row>
    <row r="66" spans="34:50" ht="15" customHeight="1">
      <c r="AH66" s="127"/>
      <c r="AI66" s="126"/>
      <c r="AJ66" s="128"/>
      <c r="AK66" s="126"/>
      <c r="AL66" s="136"/>
      <c r="AP66" s="15"/>
      <c r="AQ66" s="46"/>
      <c r="AR66" s="15"/>
      <c r="AS66" s="35"/>
      <c r="AT66" s="35"/>
      <c r="AU66" s="35"/>
      <c r="AV66" s="35"/>
      <c r="AW66" s="35"/>
      <c r="AX66" s="179"/>
    </row>
    <row r="67" spans="34:50" ht="15" customHeight="1">
      <c r="AH67" s="127"/>
      <c r="AI67" s="126"/>
      <c r="AJ67" s="128"/>
      <c r="AK67" s="126"/>
      <c r="AL67" s="136"/>
      <c r="AP67" s="15"/>
      <c r="AQ67" s="46"/>
      <c r="AR67" s="15"/>
      <c r="AS67" s="35"/>
      <c r="AT67" s="35"/>
      <c r="AU67" s="35"/>
      <c r="AV67" s="35"/>
      <c r="AW67" s="35"/>
      <c r="AX67" s="179"/>
    </row>
    <row r="68" spans="34:50" ht="15" customHeight="1">
      <c r="AH68" s="127"/>
      <c r="AI68" s="126"/>
      <c r="AJ68" s="128"/>
      <c r="AK68" s="126"/>
      <c r="AL68" s="136"/>
      <c r="AP68" s="15"/>
      <c r="AQ68" s="46"/>
      <c r="AR68" s="15"/>
      <c r="AS68" s="35"/>
      <c r="AT68" s="35"/>
      <c r="AU68" s="35"/>
      <c r="AV68" s="35"/>
      <c r="AW68" s="35"/>
      <c r="AX68" s="179"/>
    </row>
    <row r="69" spans="34:50" ht="15" customHeight="1">
      <c r="AH69" s="127"/>
      <c r="AI69" s="126"/>
      <c r="AJ69" s="128"/>
      <c r="AK69" s="126"/>
      <c r="AL69" s="136"/>
      <c r="AP69" s="15"/>
      <c r="AQ69" s="46"/>
      <c r="AR69" s="15"/>
      <c r="AS69" s="35"/>
      <c r="AT69" s="35"/>
      <c r="AU69" s="35"/>
      <c r="AV69" s="35"/>
      <c r="AW69" s="35"/>
      <c r="AX69" s="179"/>
    </row>
    <row r="70" spans="34:50" ht="15" customHeight="1">
      <c r="AH70" s="127"/>
      <c r="AI70" s="126"/>
      <c r="AJ70" s="128"/>
      <c r="AK70" s="126"/>
      <c r="AL70" s="136"/>
      <c r="AP70" s="15"/>
      <c r="AQ70" s="46"/>
      <c r="AR70" s="15"/>
      <c r="AS70" s="35"/>
      <c r="AT70" s="35"/>
      <c r="AU70" s="35"/>
      <c r="AV70" s="35"/>
      <c r="AW70" s="35"/>
      <c r="AX70" s="179"/>
    </row>
    <row r="71" spans="34:50" ht="15" customHeight="1">
      <c r="AH71" s="127"/>
      <c r="AI71" s="126"/>
      <c r="AJ71" s="128"/>
      <c r="AK71" s="126"/>
      <c r="AL71" s="136"/>
      <c r="AP71" s="15"/>
      <c r="AQ71" s="46"/>
      <c r="AR71" s="15"/>
      <c r="AS71" s="35"/>
      <c r="AT71" s="35"/>
      <c r="AU71" s="35"/>
      <c r="AV71" s="35"/>
      <c r="AW71" s="35"/>
      <c r="AX71" s="179"/>
    </row>
    <row r="72" spans="34:50" ht="15" customHeight="1">
      <c r="AH72" s="127"/>
      <c r="AI72" s="126"/>
      <c r="AJ72" s="128"/>
      <c r="AK72" s="126"/>
      <c r="AL72" s="136"/>
      <c r="AP72" s="15"/>
      <c r="AQ72" s="46"/>
      <c r="AR72" s="15"/>
      <c r="AS72" s="35"/>
      <c r="AT72" s="35"/>
      <c r="AU72" s="35"/>
      <c r="AV72" s="35"/>
      <c r="AW72" s="35"/>
      <c r="AX72" s="179"/>
    </row>
    <row r="73" spans="34:50" ht="15" customHeight="1">
      <c r="AH73" s="127"/>
      <c r="AI73" s="126"/>
      <c r="AJ73" s="128"/>
      <c r="AK73" s="126"/>
      <c r="AL73" s="136"/>
      <c r="AP73" s="15"/>
      <c r="AQ73" s="46"/>
      <c r="AR73" s="15"/>
      <c r="AS73" s="35"/>
      <c r="AT73" s="35"/>
      <c r="AU73" s="35"/>
      <c r="AV73" s="35"/>
      <c r="AW73" s="35"/>
      <c r="AX73" s="179"/>
    </row>
    <row r="74" spans="34:50" ht="15" customHeight="1">
      <c r="AH74" s="127"/>
      <c r="AI74" s="126"/>
      <c r="AJ74" s="128"/>
      <c r="AK74" s="126"/>
      <c r="AL74" s="136"/>
      <c r="AP74" s="15"/>
      <c r="AQ74" s="46"/>
      <c r="AR74" s="15"/>
      <c r="AS74" s="35"/>
      <c r="AT74" s="35"/>
      <c r="AU74" s="35"/>
      <c r="AV74" s="35"/>
      <c r="AW74" s="35"/>
      <c r="AX74" s="179"/>
    </row>
    <row r="75" spans="34:50" ht="15" customHeight="1">
      <c r="AH75" s="127"/>
      <c r="AI75" s="126"/>
      <c r="AJ75" s="128"/>
      <c r="AK75" s="126"/>
      <c r="AL75" s="136"/>
      <c r="AP75" s="15"/>
      <c r="AQ75" s="46"/>
      <c r="AR75" s="15"/>
      <c r="AS75" s="35"/>
      <c r="AT75" s="35"/>
      <c r="AU75" s="35"/>
      <c r="AV75" s="35"/>
      <c r="AW75" s="35"/>
      <c r="AX75" s="179"/>
    </row>
    <row r="76" spans="34:50" ht="15" customHeight="1">
      <c r="AH76" s="127"/>
      <c r="AI76" s="126"/>
      <c r="AJ76" s="128"/>
      <c r="AK76" s="126"/>
      <c r="AL76" s="136"/>
      <c r="AP76" s="15"/>
      <c r="AQ76" s="46"/>
      <c r="AR76" s="15"/>
      <c r="AS76" s="35"/>
      <c r="AT76" s="35"/>
      <c r="AU76" s="35"/>
      <c r="AV76" s="35"/>
      <c r="AW76" s="35"/>
      <c r="AX76" s="179"/>
    </row>
    <row r="77" spans="34:50" ht="15" customHeight="1">
      <c r="AH77" s="127"/>
      <c r="AI77" s="126"/>
      <c r="AJ77" s="128"/>
      <c r="AK77" s="126"/>
      <c r="AL77" s="136"/>
      <c r="AP77" s="15"/>
      <c r="AQ77" s="46"/>
      <c r="AR77" s="15"/>
      <c r="AS77" s="35"/>
      <c r="AT77" s="35"/>
      <c r="AU77" s="35"/>
      <c r="AV77" s="35"/>
      <c r="AW77" s="35"/>
      <c r="AX77" s="179"/>
    </row>
    <row r="78" spans="34:50" ht="15" customHeight="1">
      <c r="AH78" s="127"/>
      <c r="AI78" s="126"/>
      <c r="AJ78" s="128"/>
      <c r="AK78" s="126"/>
      <c r="AL78" s="136"/>
      <c r="AP78" s="15"/>
      <c r="AQ78" s="46"/>
      <c r="AR78" s="15"/>
      <c r="AS78" s="35"/>
      <c r="AT78" s="35"/>
      <c r="AU78" s="35"/>
      <c r="AV78" s="35"/>
      <c r="AW78" s="35"/>
      <c r="AX78" s="179"/>
    </row>
    <row r="79" spans="34:50" ht="15" customHeight="1">
      <c r="AH79" s="127"/>
      <c r="AI79" s="126"/>
      <c r="AJ79" s="128"/>
      <c r="AK79" s="126"/>
      <c r="AL79" s="136"/>
      <c r="AP79" s="15"/>
      <c r="AQ79" s="46"/>
      <c r="AR79" s="15"/>
      <c r="AS79" s="35"/>
      <c r="AT79" s="35"/>
      <c r="AU79" s="35"/>
      <c r="AV79" s="35"/>
      <c r="AW79" s="35"/>
      <c r="AX79" s="179"/>
    </row>
    <row r="80" spans="34:50" ht="15" customHeight="1">
      <c r="AH80" s="127"/>
      <c r="AI80" s="126"/>
      <c r="AJ80" s="128"/>
      <c r="AK80" s="126"/>
      <c r="AL80" s="136"/>
      <c r="AP80" s="15"/>
      <c r="AQ80" s="46"/>
      <c r="AR80" s="15"/>
      <c r="AS80" s="35"/>
      <c r="AT80" s="35"/>
      <c r="AU80" s="35"/>
      <c r="AV80" s="35"/>
      <c r="AW80" s="35"/>
      <c r="AX80" s="179"/>
    </row>
    <row r="81" spans="34:50" ht="15" customHeight="1">
      <c r="AH81" s="127"/>
      <c r="AI81" s="126"/>
      <c r="AJ81" s="128"/>
      <c r="AK81" s="126"/>
      <c r="AL81" s="136"/>
      <c r="AP81" s="15"/>
      <c r="AQ81" s="46"/>
      <c r="AR81" s="15"/>
      <c r="AS81" s="35"/>
      <c r="AT81" s="35"/>
      <c r="AU81" s="35"/>
      <c r="AV81" s="35"/>
      <c r="AW81" s="35"/>
      <c r="AX81" s="179"/>
    </row>
    <row r="82" spans="34:50" ht="15" customHeight="1">
      <c r="AH82" s="127"/>
      <c r="AI82" s="126"/>
      <c r="AJ82" s="128"/>
      <c r="AK82" s="126"/>
      <c r="AL82" s="136"/>
      <c r="AP82" s="15"/>
      <c r="AQ82" s="46"/>
      <c r="AR82" s="15"/>
      <c r="AS82" s="35"/>
      <c r="AT82" s="35"/>
      <c r="AU82" s="35"/>
      <c r="AV82" s="35"/>
      <c r="AW82" s="35"/>
      <c r="AX82" s="179"/>
    </row>
    <row r="83" spans="34:50" ht="15" customHeight="1">
      <c r="AH83" s="127"/>
      <c r="AI83" s="126"/>
      <c r="AJ83" s="128"/>
      <c r="AK83" s="126"/>
      <c r="AL83" s="136"/>
      <c r="AP83" s="15"/>
      <c r="AQ83" s="46"/>
      <c r="AR83" s="15"/>
      <c r="AS83" s="35"/>
      <c r="AT83" s="35"/>
      <c r="AU83" s="35"/>
      <c r="AV83" s="35"/>
      <c r="AW83" s="35"/>
      <c r="AX83" s="179"/>
    </row>
    <row r="84" spans="34:50" ht="15" customHeight="1">
      <c r="AH84" s="127"/>
      <c r="AI84" s="126"/>
      <c r="AJ84" s="128"/>
      <c r="AK84" s="126"/>
      <c r="AL84" s="136"/>
      <c r="AP84" s="15"/>
      <c r="AQ84" s="46"/>
      <c r="AR84" s="15"/>
      <c r="AS84" s="35"/>
      <c r="AT84" s="35"/>
      <c r="AU84" s="35"/>
      <c r="AV84" s="35"/>
      <c r="AW84" s="35"/>
      <c r="AX84" s="179"/>
    </row>
    <row r="85" spans="34:50" ht="15" customHeight="1">
      <c r="AH85" s="127"/>
      <c r="AI85" s="126"/>
      <c r="AJ85" s="128"/>
      <c r="AK85" s="126"/>
      <c r="AL85" s="136"/>
      <c r="AP85" s="15"/>
      <c r="AQ85" s="46"/>
      <c r="AR85" s="15"/>
      <c r="AS85" s="35"/>
      <c r="AT85" s="35"/>
      <c r="AU85" s="35"/>
      <c r="AV85" s="35"/>
      <c r="AW85" s="35"/>
      <c r="AX85" s="179"/>
    </row>
    <row r="86" spans="34:50" ht="15" customHeight="1">
      <c r="AH86" s="127"/>
      <c r="AI86" s="126"/>
      <c r="AJ86" s="128"/>
      <c r="AK86" s="126"/>
      <c r="AL86" s="136"/>
      <c r="AP86" s="15"/>
      <c r="AQ86" s="46"/>
      <c r="AR86" s="15"/>
      <c r="AS86" s="35"/>
      <c r="AT86" s="35"/>
      <c r="AU86" s="35"/>
      <c r="AV86" s="35"/>
      <c r="AW86" s="35"/>
      <c r="AX86" s="179"/>
    </row>
    <row r="87" spans="34:50" ht="15" customHeight="1">
      <c r="AH87" s="127"/>
      <c r="AI87" s="126"/>
      <c r="AJ87" s="128"/>
      <c r="AK87" s="126"/>
      <c r="AL87" s="136"/>
      <c r="AP87" s="15"/>
      <c r="AQ87" s="46"/>
      <c r="AR87" s="15"/>
      <c r="AS87" s="35"/>
      <c r="AT87" s="35"/>
      <c r="AU87" s="35"/>
      <c r="AV87" s="35"/>
      <c r="AW87" s="35"/>
      <c r="AX87" s="179"/>
    </row>
    <row r="88" spans="34:50" ht="15" customHeight="1">
      <c r="AH88" s="127"/>
      <c r="AI88" s="126"/>
      <c r="AJ88" s="128"/>
      <c r="AK88" s="126"/>
      <c r="AL88" s="136"/>
      <c r="AP88" s="15"/>
      <c r="AQ88" s="46"/>
      <c r="AR88" s="15"/>
      <c r="AS88" s="35"/>
      <c r="AT88" s="35"/>
      <c r="AU88" s="35"/>
      <c r="AV88" s="35"/>
      <c r="AW88" s="35"/>
      <c r="AX88" s="179"/>
    </row>
    <row r="89" spans="34:50" ht="15" customHeight="1">
      <c r="AH89" s="127"/>
      <c r="AI89" s="126"/>
      <c r="AJ89" s="128"/>
      <c r="AK89" s="126"/>
      <c r="AL89" s="136"/>
      <c r="AP89" s="15"/>
      <c r="AQ89" s="46"/>
      <c r="AR89" s="15"/>
      <c r="AS89" s="35"/>
      <c r="AT89" s="35"/>
      <c r="AU89" s="35"/>
      <c r="AV89" s="35"/>
      <c r="AW89" s="35"/>
      <c r="AX89" s="179"/>
    </row>
    <row r="90" spans="34:50" ht="15" customHeight="1">
      <c r="AH90" s="127"/>
      <c r="AI90" s="126"/>
      <c r="AJ90" s="128"/>
      <c r="AK90" s="126"/>
      <c r="AL90" s="136"/>
      <c r="AP90" s="15"/>
      <c r="AQ90" s="46"/>
      <c r="AR90" s="15"/>
      <c r="AS90" s="35"/>
      <c r="AT90" s="35"/>
      <c r="AU90" s="35"/>
      <c r="AV90" s="35"/>
      <c r="AW90" s="35"/>
      <c r="AX90" s="179"/>
    </row>
    <row r="91" spans="34:50" ht="15" customHeight="1">
      <c r="AH91" s="127"/>
      <c r="AI91" s="126"/>
      <c r="AJ91" s="128"/>
      <c r="AK91" s="126"/>
      <c r="AL91" s="136"/>
      <c r="AP91" s="15"/>
      <c r="AQ91" s="46"/>
      <c r="AR91" s="15"/>
      <c r="AS91" s="35"/>
      <c r="AT91" s="35"/>
      <c r="AU91" s="35"/>
      <c r="AV91" s="35"/>
      <c r="AW91" s="35"/>
      <c r="AX91" s="179"/>
    </row>
    <row r="92" spans="34:50" ht="15" customHeight="1">
      <c r="AH92" s="127"/>
      <c r="AI92" s="126"/>
      <c r="AJ92" s="128"/>
      <c r="AK92" s="126"/>
      <c r="AL92" s="136"/>
      <c r="AP92" s="15"/>
      <c r="AQ92" s="46"/>
      <c r="AR92" s="15"/>
      <c r="AS92" s="35"/>
      <c r="AT92" s="35"/>
      <c r="AU92" s="35"/>
      <c r="AV92" s="35"/>
      <c r="AW92" s="35"/>
      <c r="AX92" s="179"/>
    </row>
    <row r="93" spans="34:50" ht="15" customHeight="1">
      <c r="AH93" s="127"/>
      <c r="AI93" s="126"/>
      <c r="AJ93" s="128"/>
      <c r="AK93" s="126"/>
      <c r="AL93" s="136"/>
      <c r="AP93" s="15"/>
      <c r="AQ93" s="46"/>
      <c r="AR93" s="15"/>
      <c r="AS93" s="35"/>
      <c r="AT93" s="35"/>
      <c r="AU93" s="35"/>
      <c r="AV93" s="35"/>
      <c r="AW93" s="35"/>
      <c r="AX93" s="179"/>
    </row>
    <row r="94" spans="34:50" ht="15" customHeight="1">
      <c r="AH94" s="127"/>
      <c r="AI94" s="126"/>
      <c r="AJ94" s="128"/>
      <c r="AK94" s="126"/>
      <c r="AL94" s="136"/>
      <c r="AP94" s="15"/>
      <c r="AQ94" s="46"/>
      <c r="AR94" s="15"/>
      <c r="AS94" s="35"/>
      <c r="AT94" s="35"/>
      <c r="AU94" s="35"/>
      <c r="AV94" s="35"/>
      <c r="AW94" s="35"/>
      <c r="AX94" s="179"/>
    </row>
    <row r="95" spans="34:50" ht="15" customHeight="1">
      <c r="AH95" s="127"/>
      <c r="AI95" s="126"/>
      <c r="AJ95" s="128"/>
      <c r="AK95" s="126"/>
      <c r="AL95" s="136"/>
      <c r="AP95" s="15"/>
      <c r="AQ95" s="46"/>
      <c r="AR95" s="15"/>
      <c r="AS95" s="35"/>
      <c r="AT95" s="35"/>
      <c r="AU95" s="35"/>
      <c r="AV95" s="35"/>
      <c r="AW95" s="35"/>
      <c r="AX95" s="179"/>
    </row>
    <row r="96" spans="34:50" ht="15" customHeight="1">
      <c r="AH96" s="127"/>
      <c r="AI96" s="126"/>
      <c r="AJ96" s="128"/>
      <c r="AK96" s="126"/>
      <c r="AL96" s="136"/>
      <c r="AP96" s="15"/>
      <c r="AQ96" s="46"/>
      <c r="AR96" s="15"/>
      <c r="AS96" s="35"/>
      <c r="AT96" s="35"/>
      <c r="AU96" s="35"/>
      <c r="AV96" s="35"/>
      <c r="AW96" s="35"/>
      <c r="AX96" s="179"/>
    </row>
    <row r="97" spans="34:50" ht="15" customHeight="1">
      <c r="AH97" s="127"/>
      <c r="AI97" s="126"/>
      <c r="AJ97" s="128"/>
      <c r="AK97" s="126"/>
      <c r="AL97" s="136"/>
      <c r="AP97" s="15"/>
      <c r="AQ97" s="46"/>
      <c r="AR97" s="15"/>
      <c r="AS97" s="35"/>
      <c r="AT97" s="35"/>
      <c r="AU97" s="35"/>
      <c r="AV97" s="35"/>
      <c r="AW97" s="35"/>
      <c r="AX97" s="179"/>
    </row>
    <row r="98" spans="34:50" ht="15" customHeight="1">
      <c r="AH98" s="127"/>
      <c r="AI98" s="126"/>
      <c r="AJ98" s="128"/>
      <c r="AK98" s="126"/>
      <c r="AL98" s="136"/>
      <c r="AP98" s="15"/>
      <c r="AQ98" s="46"/>
      <c r="AR98" s="15"/>
      <c r="AS98" s="35"/>
      <c r="AT98" s="35"/>
      <c r="AU98" s="35"/>
      <c r="AV98" s="35"/>
      <c r="AW98" s="35"/>
      <c r="AX98" s="179"/>
    </row>
    <row r="99" spans="34:50" ht="15" customHeight="1">
      <c r="AH99" s="127"/>
      <c r="AI99" s="126"/>
      <c r="AJ99" s="128"/>
      <c r="AK99" s="126"/>
      <c r="AL99" s="136"/>
      <c r="AP99" s="15"/>
      <c r="AQ99" s="46"/>
      <c r="AR99" s="15"/>
      <c r="AS99" s="35"/>
      <c r="AT99" s="35"/>
      <c r="AU99" s="35"/>
      <c r="AV99" s="35"/>
      <c r="AW99" s="35"/>
      <c r="AX99" s="179"/>
    </row>
    <row r="100" spans="34:50" ht="15" customHeight="1">
      <c r="AH100" s="127"/>
      <c r="AI100" s="126"/>
      <c r="AJ100" s="128"/>
      <c r="AK100" s="126"/>
      <c r="AL100" s="136"/>
      <c r="AP100" s="15"/>
      <c r="AQ100" s="46"/>
      <c r="AR100" s="15"/>
      <c r="AS100" s="35"/>
      <c r="AT100" s="35"/>
      <c r="AU100" s="35"/>
      <c r="AV100" s="35"/>
      <c r="AW100" s="35"/>
      <c r="AX100" s="179"/>
    </row>
    <row r="101" spans="34:50" ht="15" customHeight="1">
      <c r="AH101" s="127"/>
      <c r="AI101" s="126"/>
      <c r="AJ101" s="128"/>
      <c r="AK101" s="126"/>
      <c r="AL101" s="136"/>
      <c r="AP101" s="15"/>
      <c r="AQ101" s="46"/>
      <c r="AR101" s="15"/>
      <c r="AS101" s="35"/>
      <c r="AT101" s="35"/>
      <c r="AU101" s="35"/>
      <c r="AV101" s="35"/>
      <c r="AW101" s="35"/>
      <c r="AX101" s="179"/>
    </row>
    <row r="102" spans="34:50" ht="15" customHeight="1">
      <c r="AH102" s="127"/>
      <c r="AI102" s="126"/>
      <c r="AJ102" s="128"/>
      <c r="AK102" s="126"/>
      <c r="AL102" s="136"/>
      <c r="AP102" s="15"/>
      <c r="AQ102" s="46"/>
      <c r="AR102" s="15"/>
      <c r="AS102" s="35"/>
      <c r="AT102" s="35"/>
      <c r="AU102" s="35"/>
      <c r="AV102" s="35"/>
      <c r="AW102" s="35"/>
      <c r="AX102" s="179"/>
    </row>
    <row r="103" spans="34:50" ht="15" customHeight="1">
      <c r="AH103" s="127"/>
      <c r="AI103" s="126"/>
      <c r="AJ103" s="128"/>
      <c r="AK103" s="126"/>
      <c r="AL103" s="136"/>
      <c r="AP103" s="15"/>
      <c r="AQ103" s="46"/>
      <c r="AR103" s="15"/>
      <c r="AS103" s="35"/>
      <c r="AT103" s="35"/>
      <c r="AU103" s="35"/>
      <c r="AV103" s="35"/>
      <c r="AW103" s="35"/>
      <c r="AX103" s="179"/>
    </row>
    <row r="104" spans="34:50" ht="15" customHeight="1">
      <c r="AH104" s="127"/>
      <c r="AI104" s="126"/>
      <c r="AJ104" s="128"/>
      <c r="AK104" s="126"/>
      <c r="AL104" s="136"/>
      <c r="AP104" s="15"/>
      <c r="AQ104" s="46"/>
      <c r="AR104" s="15"/>
      <c r="AS104" s="35"/>
      <c r="AT104" s="35"/>
      <c r="AU104" s="35"/>
      <c r="AV104" s="35"/>
      <c r="AW104" s="35"/>
      <c r="AX104" s="179"/>
    </row>
    <row r="105" spans="34:50" ht="15" customHeight="1">
      <c r="AH105" s="127"/>
      <c r="AI105" s="126"/>
      <c r="AJ105" s="128"/>
      <c r="AK105" s="126"/>
      <c r="AL105" s="136"/>
      <c r="AP105" s="15"/>
      <c r="AQ105" s="46"/>
      <c r="AR105" s="15"/>
      <c r="AS105" s="35"/>
      <c r="AT105" s="35"/>
      <c r="AU105" s="35"/>
      <c r="AV105" s="35"/>
      <c r="AW105" s="35"/>
      <c r="AX105" s="179"/>
    </row>
    <row r="106" spans="34:50" ht="15" customHeight="1">
      <c r="AH106" s="127"/>
      <c r="AI106" s="126"/>
      <c r="AJ106" s="128"/>
      <c r="AK106" s="126"/>
      <c r="AL106" s="136"/>
      <c r="AP106" s="15"/>
      <c r="AQ106" s="46"/>
      <c r="AR106" s="15"/>
      <c r="AS106" s="35"/>
      <c r="AT106" s="35"/>
      <c r="AU106" s="35"/>
      <c r="AV106" s="35"/>
      <c r="AW106" s="35"/>
      <c r="AX106" s="179"/>
    </row>
    <row r="107" spans="34:50" ht="15" customHeight="1">
      <c r="AH107" s="127"/>
      <c r="AI107" s="126"/>
      <c r="AJ107" s="128"/>
      <c r="AK107" s="126"/>
      <c r="AL107" s="136"/>
      <c r="AP107" s="15"/>
      <c r="AQ107" s="46"/>
      <c r="AR107" s="15"/>
      <c r="AS107" s="35"/>
      <c r="AT107" s="35"/>
      <c r="AU107" s="35"/>
      <c r="AV107" s="35"/>
      <c r="AW107" s="35"/>
      <c r="AX107" s="179"/>
    </row>
    <row r="108" spans="34:50" ht="15" customHeight="1">
      <c r="AH108" s="127"/>
      <c r="AI108" s="126"/>
      <c r="AJ108" s="128"/>
      <c r="AK108" s="126"/>
      <c r="AL108" s="136"/>
      <c r="AP108" s="15"/>
      <c r="AQ108" s="46"/>
      <c r="AR108" s="15"/>
      <c r="AS108" s="35"/>
      <c r="AT108" s="35"/>
      <c r="AU108" s="35"/>
      <c r="AV108" s="35"/>
      <c r="AW108" s="35"/>
      <c r="AX108" s="179"/>
    </row>
    <row r="109" spans="34:50" ht="15" customHeight="1">
      <c r="AH109" s="127"/>
      <c r="AI109" s="126"/>
      <c r="AJ109" s="128"/>
      <c r="AK109" s="126"/>
      <c r="AL109" s="136"/>
      <c r="AP109" s="15"/>
      <c r="AQ109" s="46"/>
      <c r="AR109" s="15"/>
      <c r="AS109" s="35"/>
      <c r="AT109" s="35"/>
      <c r="AU109" s="35"/>
      <c r="AV109" s="35"/>
      <c r="AW109" s="35"/>
      <c r="AX109" s="179"/>
    </row>
    <row r="110" spans="34:50" ht="15" customHeight="1">
      <c r="AH110" s="127"/>
      <c r="AI110" s="126"/>
      <c r="AJ110" s="128"/>
      <c r="AK110" s="126"/>
      <c r="AL110" s="136"/>
      <c r="AP110" s="15"/>
      <c r="AQ110" s="46"/>
      <c r="AR110" s="15"/>
      <c r="AS110" s="35"/>
      <c r="AT110" s="35"/>
      <c r="AU110" s="35"/>
      <c r="AV110" s="35"/>
      <c r="AW110" s="35"/>
      <c r="AX110" s="179"/>
    </row>
    <row r="111" spans="34:50" ht="15" customHeight="1">
      <c r="AH111" s="127"/>
      <c r="AI111" s="126"/>
      <c r="AJ111" s="128"/>
      <c r="AK111" s="126"/>
      <c r="AL111" s="136"/>
      <c r="AP111" s="15"/>
      <c r="AQ111" s="46"/>
      <c r="AR111" s="15"/>
      <c r="AS111" s="35"/>
      <c r="AT111" s="35"/>
      <c r="AU111" s="35"/>
      <c r="AV111" s="35"/>
      <c r="AW111" s="35"/>
      <c r="AX111" s="179"/>
    </row>
    <row r="112" spans="34:50" ht="15" customHeight="1">
      <c r="AH112" s="127"/>
      <c r="AI112" s="126"/>
      <c r="AJ112" s="128"/>
      <c r="AK112" s="126"/>
      <c r="AL112" s="136"/>
      <c r="AP112" s="15"/>
      <c r="AQ112" s="46"/>
      <c r="AR112" s="15"/>
      <c r="AS112" s="35"/>
      <c r="AT112" s="35"/>
      <c r="AU112" s="35"/>
      <c r="AV112" s="35"/>
      <c r="AW112" s="35"/>
      <c r="AX112" s="179"/>
    </row>
    <row r="113" spans="34:50" ht="15" customHeight="1">
      <c r="AH113" s="127"/>
      <c r="AI113" s="126"/>
      <c r="AJ113" s="128"/>
      <c r="AK113" s="126"/>
      <c r="AL113" s="136"/>
      <c r="AP113" s="15"/>
      <c r="AQ113" s="46"/>
      <c r="AR113" s="15"/>
      <c r="AS113" s="35"/>
      <c r="AT113" s="35"/>
      <c r="AU113" s="35"/>
      <c r="AV113" s="35"/>
      <c r="AW113" s="35"/>
      <c r="AX113" s="179"/>
    </row>
    <row r="114" spans="34:50" ht="16.5" customHeight="1">
      <c r="AH114" s="127"/>
      <c r="AI114" s="126"/>
      <c r="AJ114" s="128"/>
      <c r="AK114" s="126"/>
      <c r="AL114" s="136"/>
      <c r="AP114" s="15"/>
      <c r="AQ114" s="46"/>
      <c r="AR114" s="15"/>
      <c r="AS114" s="35"/>
      <c r="AT114" s="35"/>
      <c r="AU114" s="35"/>
      <c r="AV114" s="35"/>
      <c r="AW114" s="35"/>
      <c r="AX114" s="179"/>
    </row>
    <row r="115" spans="34:50" ht="16.5" customHeight="1">
      <c r="AH115" s="127"/>
      <c r="AI115" s="126"/>
      <c r="AJ115" s="128"/>
      <c r="AK115" s="126"/>
      <c r="AL115" s="136"/>
      <c r="AP115" s="15"/>
      <c r="AQ115" s="46"/>
      <c r="AR115" s="15"/>
      <c r="AS115" s="35"/>
      <c r="AT115" s="35"/>
      <c r="AU115" s="35"/>
      <c r="AV115" s="35"/>
      <c r="AW115" s="35"/>
      <c r="AX115" s="179"/>
    </row>
    <row r="116" spans="34:50" ht="16.5" customHeight="1">
      <c r="AH116" s="127"/>
      <c r="AI116" s="126"/>
      <c r="AJ116" s="128"/>
      <c r="AK116" s="126"/>
      <c r="AL116" s="136"/>
      <c r="AP116" s="15"/>
      <c r="AQ116" s="46"/>
      <c r="AR116" s="15"/>
      <c r="AS116" s="35"/>
      <c r="AT116" s="35"/>
      <c r="AU116" s="35"/>
      <c r="AV116" s="35"/>
      <c r="AW116" s="35"/>
      <c r="AX116" s="179"/>
    </row>
    <row r="117" spans="34:50" ht="16.5" customHeight="1">
      <c r="AH117" s="127"/>
      <c r="AI117" s="126"/>
      <c r="AJ117" s="128"/>
      <c r="AK117" s="126"/>
      <c r="AL117" s="136"/>
      <c r="AP117" s="15"/>
      <c r="AQ117" s="46"/>
      <c r="AR117" s="15"/>
      <c r="AS117" s="35"/>
      <c r="AT117" s="35"/>
      <c r="AU117" s="35"/>
      <c r="AV117" s="35"/>
      <c r="AW117" s="35"/>
      <c r="AX117" s="179"/>
    </row>
    <row r="118" spans="34:50" ht="16.5" customHeight="1">
      <c r="AH118" s="127"/>
      <c r="AI118" s="126"/>
      <c r="AJ118" s="128"/>
      <c r="AK118" s="126"/>
      <c r="AL118" s="136"/>
      <c r="AP118" s="15"/>
      <c r="AQ118" s="46"/>
      <c r="AR118" s="15"/>
      <c r="AS118" s="35"/>
      <c r="AT118" s="35"/>
      <c r="AU118" s="35"/>
      <c r="AV118" s="35"/>
      <c r="AW118" s="35"/>
      <c r="AX118" s="179"/>
    </row>
    <row r="119" spans="34:50" ht="16.5" customHeight="1">
      <c r="AH119" s="127"/>
      <c r="AI119" s="126"/>
      <c r="AJ119" s="128"/>
      <c r="AK119" s="126"/>
      <c r="AL119" s="136"/>
      <c r="AP119" s="15"/>
      <c r="AQ119" s="46"/>
      <c r="AR119" s="15"/>
      <c r="AS119" s="35"/>
      <c r="AT119" s="35"/>
      <c r="AU119" s="35"/>
      <c r="AV119" s="35"/>
      <c r="AW119" s="35"/>
      <c r="AX119" s="179"/>
    </row>
    <row r="120" spans="34:50" ht="16.5" customHeight="1">
      <c r="AH120" s="127"/>
      <c r="AI120" s="126"/>
      <c r="AJ120" s="128"/>
      <c r="AK120" s="126"/>
      <c r="AL120" s="136"/>
      <c r="AP120" s="15"/>
      <c r="AQ120" s="46"/>
      <c r="AR120" s="15"/>
      <c r="AS120" s="35"/>
      <c r="AT120" s="35"/>
      <c r="AU120" s="35"/>
      <c r="AV120" s="35"/>
      <c r="AW120" s="35"/>
      <c r="AX120" s="179"/>
    </row>
    <row r="121" spans="34:50" ht="16.5" customHeight="1">
      <c r="AH121" s="127"/>
      <c r="AI121" s="126"/>
      <c r="AJ121" s="128"/>
      <c r="AK121" s="126"/>
      <c r="AL121" s="136"/>
      <c r="AP121" s="15"/>
      <c r="AQ121" s="46"/>
      <c r="AR121" s="15"/>
      <c r="AS121" s="35"/>
      <c r="AT121" s="35"/>
      <c r="AU121" s="35"/>
      <c r="AV121" s="35"/>
      <c r="AW121" s="35"/>
      <c r="AX121" s="179"/>
    </row>
    <row r="122" spans="34:50" ht="16.5" customHeight="1">
      <c r="AH122" s="127"/>
      <c r="AI122" s="126"/>
      <c r="AJ122" s="128"/>
      <c r="AK122" s="126"/>
      <c r="AL122" s="136"/>
      <c r="AP122" s="15"/>
      <c r="AQ122" s="46"/>
      <c r="AR122" s="15"/>
      <c r="AS122" s="35"/>
      <c r="AT122" s="35"/>
      <c r="AU122" s="35"/>
      <c r="AV122" s="35"/>
      <c r="AW122" s="35"/>
      <c r="AX122" s="179"/>
    </row>
    <row r="123" spans="34:50" ht="16.5" customHeight="1">
      <c r="AH123" s="127"/>
      <c r="AI123" s="126"/>
      <c r="AJ123" s="128"/>
      <c r="AK123" s="126"/>
      <c r="AL123" s="136"/>
      <c r="AP123" s="15"/>
      <c r="AQ123" s="46"/>
      <c r="AR123" s="15"/>
      <c r="AS123" s="35"/>
      <c r="AT123" s="35"/>
      <c r="AU123" s="35"/>
      <c r="AV123" s="35"/>
      <c r="AW123" s="35"/>
      <c r="AX123" s="179"/>
    </row>
    <row r="124" spans="34:50" ht="16.5" customHeight="1">
      <c r="AH124" s="127"/>
      <c r="AI124" s="126"/>
      <c r="AJ124" s="128"/>
      <c r="AK124" s="126"/>
      <c r="AL124" s="136"/>
      <c r="AP124" s="15"/>
      <c r="AQ124" s="46"/>
      <c r="AR124" s="15"/>
      <c r="AS124" s="35"/>
      <c r="AT124" s="35"/>
      <c r="AU124" s="35"/>
      <c r="AV124" s="35"/>
      <c r="AW124" s="35"/>
      <c r="AX124" s="179"/>
    </row>
    <row r="125" spans="34:50" ht="16.5" customHeight="1">
      <c r="AH125" s="127"/>
      <c r="AI125" s="126"/>
      <c r="AJ125" s="128"/>
      <c r="AK125" s="126"/>
      <c r="AL125" s="136"/>
      <c r="AP125" s="15"/>
      <c r="AQ125" s="46"/>
      <c r="AR125" s="15"/>
      <c r="AS125" s="35"/>
      <c r="AT125" s="35"/>
      <c r="AU125" s="35"/>
      <c r="AV125" s="35"/>
      <c r="AW125" s="35"/>
      <c r="AX125" s="179"/>
    </row>
    <row r="126" spans="34:50" ht="16.5" customHeight="1">
      <c r="AH126" s="127"/>
      <c r="AI126" s="126"/>
      <c r="AJ126" s="128"/>
      <c r="AK126" s="126"/>
      <c r="AL126" s="136"/>
      <c r="AP126" s="15"/>
      <c r="AQ126" s="46"/>
      <c r="AR126" s="15"/>
      <c r="AS126" s="35"/>
      <c r="AT126" s="35"/>
      <c r="AU126" s="35"/>
      <c r="AV126" s="35"/>
      <c r="AW126" s="35"/>
      <c r="AX126" s="179"/>
    </row>
    <row r="127" spans="34:50" ht="16.5" customHeight="1">
      <c r="AH127" s="127"/>
      <c r="AI127" s="126"/>
      <c r="AJ127" s="128"/>
      <c r="AK127" s="126"/>
      <c r="AL127" s="136"/>
      <c r="AP127" s="15"/>
      <c r="AQ127" s="46"/>
      <c r="AR127" s="15"/>
      <c r="AS127" s="35"/>
      <c r="AT127" s="35"/>
      <c r="AU127" s="35"/>
      <c r="AV127" s="35"/>
      <c r="AW127" s="35"/>
      <c r="AX127" s="179"/>
    </row>
    <row r="128" spans="34:50" ht="16.5" customHeight="1">
      <c r="AH128" s="127"/>
      <c r="AI128" s="126"/>
      <c r="AJ128" s="128"/>
      <c r="AK128" s="126"/>
      <c r="AL128" s="136"/>
      <c r="AP128" s="15"/>
      <c r="AQ128" s="46"/>
      <c r="AR128" s="15"/>
      <c r="AS128" s="35"/>
      <c r="AT128" s="35"/>
      <c r="AU128" s="35"/>
      <c r="AV128" s="35"/>
      <c r="AW128" s="35"/>
      <c r="AX128" s="179"/>
    </row>
    <row r="129" spans="34:50" ht="16.5" customHeight="1">
      <c r="AH129" s="127"/>
      <c r="AI129" s="126"/>
      <c r="AJ129" s="128"/>
      <c r="AK129" s="126"/>
      <c r="AL129" s="136"/>
      <c r="AP129" s="15"/>
      <c r="AQ129" s="46"/>
      <c r="AR129" s="15"/>
      <c r="AS129" s="35"/>
      <c r="AT129" s="35"/>
      <c r="AU129" s="35"/>
      <c r="AV129" s="35"/>
      <c r="AW129" s="35"/>
      <c r="AX129" s="179"/>
    </row>
    <row r="130" spans="34:50" ht="16.5" customHeight="1">
      <c r="AH130" s="127"/>
      <c r="AI130" s="126"/>
      <c r="AJ130" s="128"/>
      <c r="AK130" s="126"/>
      <c r="AL130" s="136"/>
      <c r="AP130" s="15"/>
      <c r="AQ130" s="46"/>
      <c r="AR130" s="15"/>
      <c r="AS130" s="35"/>
      <c r="AT130" s="35"/>
      <c r="AU130" s="35"/>
      <c r="AV130" s="35"/>
      <c r="AW130" s="35"/>
      <c r="AX130" s="179"/>
    </row>
    <row r="131" spans="34:50" ht="16.5" customHeight="1">
      <c r="AH131" s="127"/>
      <c r="AI131" s="126"/>
      <c r="AJ131" s="128"/>
      <c r="AK131" s="126"/>
      <c r="AL131" s="136"/>
      <c r="AP131" s="15"/>
      <c r="AQ131" s="46"/>
      <c r="AR131" s="15"/>
      <c r="AS131" s="35"/>
      <c r="AT131" s="35"/>
      <c r="AU131" s="35"/>
      <c r="AV131" s="35"/>
      <c r="AW131" s="35"/>
      <c r="AX131" s="179"/>
    </row>
    <row r="132" spans="34:50" ht="16.5" customHeight="1">
      <c r="AH132" s="127"/>
      <c r="AI132" s="126"/>
      <c r="AJ132" s="128"/>
      <c r="AK132" s="126"/>
      <c r="AL132" s="136"/>
      <c r="AP132" s="15"/>
      <c r="AQ132" s="46"/>
      <c r="AR132" s="15"/>
      <c r="AS132" s="35"/>
      <c r="AT132" s="35"/>
      <c r="AU132" s="35"/>
      <c r="AV132" s="35"/>
      <c r="AW132" s="35"/>
      <c r="AX132" s="179"/>
    </row>
    <row r="133" spans="34:50" ht="16.5" customHeight="1">
      <c r="AH133" s="127"/>
      <c r="AI133" s="126"/>
      <c r="AJ133" s="128"/>
      <c r="AK133" s="126"/>
      <c r="AL133" s="136"/>
      <c r="AP133" s="15"/>
      <c r="AQ133" s="46"/>
      <c r="AR133" s="15"/>
      <c r="AS133" s="35"/>
      <c r="AT133" s="35"/>
      <c r="AU133" s="35"/>
      <c r="AV133" s="35"/>
      <c r="AW133" s="35"/>
      <c r="AX133" s="179"/>
    </row>
    <row r="134" spans="34:50" ht="16.5" customHeight="1">
      <c r="AH134" s="127"/>
      <c r="AI134" s="126"/>
      <c r="AJ134" s="128"/>
      <c r="AK134" s="126"/>
      <c r="AL134" s="136"/>
      <c r="AP134" s="15"/>
      <c r="AQ134" s="46"/>
      <c r="AR134" s="15"/>
      <c r="AS134" s="35"/>
      <c r="AT134" s="35"/>
      <c r="AU134" s="35"/>
      <c r="AV134" s="35"/>
      <c r="AW134" s="35"/>
      <c r="AX134" s="179"/>
    </row>
    <row r="135" spans="34:50" ht="16.5" customHeight="1">
      <c r="AH135" s="127"/>
      <c r="AI135" s="126"/>
      <c r="AJ135" s="128"/>
      <c r="AK135" s="126"/>
      <c r="AL135" s="136"/>
      <c r="AP135" s="15"/>
      <c r="AQ135" s="46"/>
      <c r="AR135" s="15"/>
      <c r="AS135" s="35"/>
      <c r="AT135" s="35"/>
      <c r="AU135" s="35"/>
      <c r="AV135" s="35"/>
      <c r="AW135" s="35"/>
      <c r="AX135" s="179"/>
    </row>
    <row r="136" spans="34:50" ht="16.5" customHeight="1">
      <c r="AH136" s="127"/>
      <c r="AI136" s="126"/>
      <c r="AJ136" s="128"/>
      <c r="AK136" s="126"/>
      <c r="AL136" s="136"/>
      <c r="AP136" s="15"/>
      <c r="AQ136" s="46"/>
      <c r="AR136" s="15"/>
      <c r="AS136" s="35"/>
      <c r="AT136" s="35"/>
      <c r="AU136" s="35"/>
      <c r="AV136" s="35"/>
      <c r="AW136" s="35"/>
      <c r="AX136" s="179"/>
    </row>
    <row r="137" spans="34:50" ht="16.5" customHeight="1">
      <c r="AH137" s="127"/>
      <c r="AI137" s="126"/>
      <c r="AJ137" s="128"/>
      <c r="AK137" s="126"/>
      <c r="AL137" s="136"/>
      <c r="AP137" s="15"/>
      <c r="AQ137" s="46"/>
      <c r="AR137" s="15"/>
      <c r="AS137" s="35"/>
      <c r="AT137" s="35"/>
      <c r="AU137" s="35"/>
      <c r="AV137" s="35"/>
      <c r="AW137" s="35"/>
      <c r="AX137" s="179"/>
    </row>
    <row r="138" spans="34:50" ht="16.5" customHeight="1">
      <c r="AH138" s="127"/>
      <c r="AI138" s="126"/>
      <c r="AJ138" s="128"/>
      <c r="AK138" s="126"/>
      <c r="AL138" s="136"/>
      <c r="AP138" s="15"/>
      <c r="AQ138" s="46"/>
      <c r="AR138" s="15"/>
      <c r="AS138" s="35"/>
      <c r="AT138" s="35"/>
      <c r="AU138" s="35"/>
      <c r="AV138" s="35"/>
      <c r="AW138" s="35"/>
      <c r="AX138" s="179"/>
    </row>
    <row r="139" spans="34:50" ht="16.5" customHeight="1">
      <c r="AH139" s="127"/>
      <c r="AI139" s="126"/>
      <c r="AJ139" s="128"/>
      <c r="AK139" s="126"/>
      <c r="AL139" s="136"/>
      <c r="AP139" s="15"/>
      <c r="AQ139" s="46"/>
      <c r="AR139" s="15"/>
      <c r="AS139" s="35"/>
      <c r="AT139" s="35"/>
      <c r="AU139" s="35"/>
      <c r="AV139" s="35"/>
      <c r="AW139" s="35"/>
      <c r="AX139" s="179"/>
    </row>
    <row r="140" spans="34:50" ht="16.5" customHeight="1">
      <c r="AH140" s="127"/>
      <c r="AI140" s="126"/>
      <c r="AJ140" s="128"/>
      <c r="AK140" s="126"/>
      <c r="AL140" s="136"/>
      <c r="AP140" s="15"/>
      <c r="AQ140" s="46"/>
      <c r="AR140" s="15"/>
      <c r="AS140" s="35"/>
      <c r="AT140" s="35"/>
      <c r="AU140" s="35"/>
      <c r="AV140" s="35"/>
      <c r="AW140" s="35"/>
      <c r="AX140" s="179"/>
    </row>
    <row r="141" spans="34:50" ht="16.5" customHeight="1">
      <c r="AH141" s="127"/>
      <c r="AI141" s="126"/>
      <c r="AJ141" s="128"/>
      <c r="AK141" s="126"/>
      <c r="AL141" s="136"/>
      <c r="AP141" s="15"/>
      <c r="AQ141" s="46"/>
      <c r="AR141" s="15"/>
      <c r="AS141" s="35"/>
      <c r="AT141" s="35"/>
      <c r="AU141" s="35"/>
      <c r="AV141" s="35"/>
      <c r="AW141" s="35"/>
      <c r="AX141" s="179"/>
    </row>
    <row r="142" spans="34:50" ht="16.5" customHeight="1">
      <c r="AH142" s="127"/>
      <c r="AI142" s="126"/>
      <c r="AJ142" s="128"/>
      <c r="AK142" s="126"/>
      <c r="AL142" s="136"/>
      <c r="AP142" s="15"/>
      <c r="AQ142" s="46"/>
      <c r="AR142" s="15"/>
      <c r="AS142" s="35"/>
      <c r="AT142" s="35"/>
      <c r="AU142" s="35"/>
      <c r="AV142" s="35"/>
      <c r="AW142" s="35"/>
      <c r="AX142" s="179"/>
    </row>
    <row r="143" spans="34:50" ht="16.5" customHeight="1">
      <c r="AH143" s="127"/>
      <c r="AI143" s="126"/>
      <c r="AJ143" s="128"/>
      <c r="AK143" s="126"/>
      <c r="AL143" s="136"/>
      <c r="AP143" s="15"/>
      <c r="AQ143" s="46"/>
      <c r="AR143" s="15"/>
      <c r="AS143" s="35"/>
      <c r="AT143" s="35"/>
      <c r="AU143" s="35"/>
      <c r="AV143" s="35"/>
      <c r="AW143" s="35"/>
      <c r="AX143" s="179"/>
    </row>
    <row r="144" spans="34:50" ht="16.5" customHeight="1">
      <c r="AH144" s="127"/>
      <c r="AI144" s="126"/>
      <c r="AJ144" s="128"/>
      <c r="AK144" s="126"/>
      <c r="AL144" s="136"/>
      <c r="AP144" s="15"/>
      <c r="AQ144" s="46"/>
      <c r="AR144" s="15"/>
      <c r="AS144" s="35"/>
      <c r="AT144" s="35"/>
      <c r="AU144" s="35"/>
      <c r="AV144" s="35"/>
      <c r="AW144" s="35"/>
      <c r="AX144" s="179"/>
    </row>
    <row r="145" spans="34:50" ht="16.5" customHeight="1">
      <c r="AH145" s="127"/>
      <c r="AI145" s="126"/>
      <c r="AJ145" s="128"/>
      <c r="AK145" s="126"/>
      <c r="AL145" s="136"/>
      <c r="AP145" s="15"/>
      <c r="AQ145" s="46"/>
      <c r="AR145" s="15"/>
      <c r="AS145" s="35"/>
      <c r="AT145" s="35"/>
      <c r="AU145" s="35"/>
      <c r="AV145" s="35"/>
      <c r="AW145" s="35"/>
      <c r="AX145" s="179"/>
    </row>
    <row r="146" spans="34:50" ht="16.5" customHeight="1">
      <c r="AH146" s="127"/>
      <c r="AI146" s="126"/>
      <c r="AJ146" s="128"/>
      <c r="AK146" s="126"/>
      <c r="AL146" s="136"/>
      <c r="AP146" s="15"/>
      <c r="AQ146" s="46"/>
      <c r="AR146" s="15"/>
      <c r="AS146" s="35"/>
      <c r="AT146" s="35"/>
      <c r="AU146" s="35"/>
      <c r="AV146" s="35"/>
      <c r="AW146" s="35"/>
      <c r="AX146" s="179"/>
    </row>
    <row r="147" spans="34:50" ht="16.5" customHeight="1">
      <c r="AH147" s="127"/>
      <c r="AI147" s="126"/>
      <c r="AJ147" s="128"/>
      <c r="AK147" s="126"/>
      <c r="AL147" s="136"/>
      <c r="AP147" s="15"/>
      <c r="AQ147" s="46"/>
      <c r="AR147" s="15"/>
      <c r="AS147" s="35"/>
      <c r="AT147" s="35"/>
      <c r="AU147" s="35"/>
      <c r="AV147" s="35"/>
      <c r="AW147" s="35"/>
      <c r="AX147" s="179"/>
    </row>
    <row r="148" spans="34:50" ht="16.5" customHeight="1">
      <c r="AH148" s="127"/>
      <c r="AI148" s="126"/>
      <c r="AJ148" s="128"/>
      <c r="AK148" s="126"/>
      <c r="AL148" s="136"/>
      <c r="AP148" s="15"/>
      <c r="AQ148" s="46"/>
      <c r="AR148" s="15"/>
      <c r="AS148" s="35"/>
      <c r="AT148" s="35"/>
      <c r="AU148" s="35"/>
      <c r="AV148" s="35"/>
      <c r="AW148" s="35"/>
      <c r="AX148" s="179"/>
    </row>
    <row r="149" spans="34:50" ht="16.5" customHeight="1">
      <c r="AH149" s="127"/>
      <c r="AI149" s="126"/>
      <c r="AJ149" s="128"/>
      <c r="AK149" s="126"/>
      <c r="AL149" s="136"/>
      <c r="AP149" s="15"/>
      <c r="AQ149" s="46"/>
      <c r="AR149" s="15"/>
      <c r="AS149" s="35"/>
      <c r="AT149" s="35"/>
      <c r="AU149" s="35"/>
      <c r="AV149" s="35"/>
      <c r="AW149" s="35"/>
      <c r="AX149" s="179"/>
    </row>
    <row r="150" spans="34:50" ht="16.5" customHeight="1">
      <c r="AH150" s="127"/>
      <c r="AI150" s="126"/>
      <c r="AJ150" s="128"/>
      <c r="AK150" s="126"/>
      <c r="AL150" s="136"/>
      <c r="AP150" s="15"/>
      <c r="AQ150" s="46"/>
      <c r="AR150" s="15"/>
      <c r="AS150" s="35"/>
      <c r="AT150" s="35"/>
      <c r="AU150" s="35"/>
      <c r="AV150" s="35"/>
      <c r="AW150" s="35"/>
      <c r="AX150" s="179"/>
    </row>
    <row r="151" spans="34:50" ht="16.5" customHeight="1">
      <c r="AH151" s="127"/>
      <c r="AI151" s="126"/>
      <c r="AJ151" s="128"/>
      <c r="AK151" s="126"/>
      <c r="AL151" s="136"/>
      <c r="AP151" s="15"/>
      <c r="AQ151" s="46"/>
      <c r="AR151" s="15"/>
      <c r="AS151" s="35"/>
      <c r="AT151" s="35"/>
      <c r="AU151" s="35"/>
      <c r="AV151" s="35"/>
      <c r="AW151" s="35"/>
      <c r="AX151" s="179"/>
    </row>
    <row r="152" spans="34:50" ht="16.5" customHeight="1">
      <c r="AH152" s="127"/>
      <c r="AI152" s="126"/>
      <c r="AJ152" s="128"/>
      <c r="AK152" s="126"/>
      <c r="AL152" s="136"/>
      <c r="AP152" s="15"/>
      <c r="AQ152" s="46"/>
      <c r="AR152" s="15"/>
      <c r="AS152" s="35"/>
      <c r="AT152" s="35"/>
      <c r="AU152" s="35"/>
      <c r="AV152" s="35"/>
      <c r="AW152" s="35"/>
      <c r="AX152" s="179"/>
    </row>
    <row r="153" spans="34:50" ht="16.5" customHeight="1">
      <c r="AH153" s="127"/>
      <c r="AI153" s="126"/>
      <c r="AJ153" s="128"/>
      <c r="AK153" s="126"/>
      <c r="AL153" s="136"/>
      <c r="AP153" s="15"/>
      <c r="AQ153" s="46"/>
      <c r="AR153" s="15"/>
      <c r="AS153" s="35"/>
      <c r="AT153" s="35"/>
      <c r="AU153" s="35"/>
      <c r="AV153" s="35"/>
      <c r="AW153" s="35"/>
      <c r="AX153" s="179"/>
    </row>
    <row r="154" spans="34:50" ht="16.5" customHeight="1">
      <c r="AH154" s="127"/>
      <c r="AI154" s="126"/>
      <c r="AJ154" s="128"/>
      <c r="AK154" s="126"/>
      <c r="AL154" s="136"/>
      <c r="AP154" s="15"/>
      <c r="AQ154" s="46"/>
      <c r="AR154" s="15"/>
      <c r="AS154" s="35"/>
      <c r="AT154" s="35"/>
      <c r="AU154" s="35"/>
      <c r="AV154" s="35"/>
      <c r="AW154" s="35"/>
      <c r="AX154" s="179"/>
    </row>
    <row r="155" spans="34:50" ht="16.5" customHeight="1">
      <c r="AH155" s="127"/>
      <c r="AI155" s="126"/>
      <c r="AJ155" s="128"/>
      <c r="AK155" s="126"/>
      <c r="AL155" s="136"/>
      <c r="AP155" s="15"/>
      <c r="AQ155" s="46"/>
      <c r="AR155" s="15"/>
      <c r="AS155" s="35"/>
      <c r="AT155" s="35"/>
      <c r="AU155" s="35"/>
      <c r="AV155" s="35"/>
      <c r="AW155" s="35"/>
      <c r="AX155" s="179"/>
    </row>
    <row r="156" spans="34:50" ht="16.5" customHeight="1">
      <c r="AH156" s="127"/>
      <c r="AI156" s="126"/>
      <c r="AJ156" s="128"/>
      <c r="AK156" s="126"/>
      <c r="AL156" s="136"/>
      <c r="AP156" s="15"/>
      <c r="AQ156" s="46"/>
      <c r="AR156" s="15"/>
      <c r="AS156" s="35"/>
      <c r="AT156" s="35"/>
      <c r="AU156" s="35"/>
      <c r="AV156" s="35"/>
      <c r="AW156" s="35"/>
      <c r="AX156" s="179"/>
    </row>
    <row r="157" spans="34:50" ht="16.5" customHeight="1">
      <c r="AH157" s="127"/>
      <c r="AI157" s="126"/>
      <c r="AJ157" s="128"/>
      <c r="AK157" s="126"/>
      <c r="AL157" s="136"/>
      <c r="AP157" s="15"/>
      <c r="AQ157" s="46"/>
      <c r="AR157" s="15"/>
      <c r="AS157" s="35"/>
      <c r="AT157" s="35"/>
      <c r="AU157" s="35"/>
      <c r="AV157" s="35"/>
      <c r="AW157" s="35"/>
      <c r="AX157" s="179"/>
    </row>
    <row r="158" spans="34:50" ht="16.5" customHeight="1">
      <c r="AH158" s="127"/>
      <c r="AI158" s="126"/>
      <c r="AJ158" s="128"/>
      <c r="AK158" s="126"/>
      <c r="AL158" s="136"/>
      <c r="AP158" s="15"/>
      <c r="AQ158" s="46"/>
      <c r="AR158" s="15"/>
      <c r="AS158" s="35"/>
      <c r="AT158" s="35"/>
      <c r="AU158" s="35"/>
      <c r="AV158" s="35"/>
      <c r="AW158" s="35"/>
      <c r="AX158" s="179"/>
    </row>
    <row r="159" spans="34:50" ht="16.5" customHeight="1">
      <c r="AH159" s="127"/>
      <c r="AI159" s="126"/>
      <c r="AJ159" s="128"/>
      <c r="AK159" s="126"/>
      <c r="AL159" s="136"/>
      <c r="AP159" s="15"/>
      <c r="AQ159" s="46"/>
      <c r="AR159" s="15"/>
      <c r="AS159" s="35"/>
      <c r="AT159" s="35"/>
      <c r="AU159" s="35"/>
      <c r="AV159" s="35"/>
      <c r="AW159" s="35"/>
      <c r="AX159" s="179"/>
    </row>
    <row r="160" spans="34:50" ht="16.5" customHeight="1">
      <c r="AH160" s="127"/>
      <c r="AI160" s="126"/>
      <c r="AJ160" s="128"/>
      <c r="AK160" s="126"/>
      <c r="AL160" s="136"/>
      <c r="AP160" s="15"/>
      <c r="AQ160" s="46"/>
      <c r="AR160" s="15"/>
      <c r="AS160" s="35"/>
      <c r="AT160" s="35"/>
      <c r="AU160" s="35"/>
      <c r="AV160" s="35"/>
      <c r="AW160" s="35"/>
      <c r="AX160" s="179"/>
    </row>
    <row r="161" spans="34:50" ht="16.5" customHeight="1">
      <c r="AH161" s="127"/>
      <c r="AI161" s="126"/>
      <c r="AJ161" s="128"/>
      <c r="AK161" s="126"/>
      <c r="AL161" s="136"/>
      <c r="AP161" s="15"/>
      <c r="AQ161" s="46"/>
      <c r="AR161" s="15"/>
      <c r="AS161" s="35"/>
      <c r="AT161" s="35"/>
      <c r="AU161" s="35"/>
      <c r="AV161" s="35"/>
      <c r="AW161" s="35"/>
      <c r="AX161" s="179"/>
    </row>
    <row r="162" spans="34:50" ht="16.5" customHeight="1">
      <c r="AH162" s="127"/>
      <c r="AI162" s="126"/>
      <c r="AJ162" s="128"/>
      <c r="AK162" s="126"/>
      <c r="AL162" s="136"/>
      <c r="AP162" s="15"/>
      <c r="AQ162" s="46"/>
      <c r="AR162" s="15"/>
      <c r="AS162" s="35"/>
      <c r="AT162" s="35"/>
      <c r="AU162" s="35"/>
      <c r="AV162" s="35"/>
      <c r="AW162" s="35"/>
      <c r="AX162" s="179"/>
    </row>
    <row r="163" spans="34:50" ht="16.5" customHeight="1">
      <c r="AH163" s="127"/>
      <c r="AI163" s="126"/>
      <c r="AJ163" s="128"/>
      <c r="AK163" s="126"/>
      <c r="AL163" s="136"/>
      <c r="AP163" s="15"/>
      <c r="AQ163" s="46"/>
      <c r="AR163" s="15"/>
      <c r="AS163" s="35"/>
      <c r="AT163" s="35"/>
      <c r="AU163" s="35"/>
      <c r="AV163" s="35"/>
      <c r="AW163" s="35"/>
      <c r="AX163" s="179"/>
    </row>
    <row r="164" spans="34:50" ht="16.5" customHeight="1">
      <c r="AH164" s="127"/>
      <c r="AI164" s="126"/>
      <c r="AJ164" s="128"/>
      <c r="AK164" s="126"/>
      <c r="AL164" s="136"/>
      <c r="AP164" s="15"/>
      <c r="AQ164" s="46"/>
      <c r="AR164" s="15"/>
      <c r="AS164" s="35"/>
      <c r="AT164" s="35"/>
      <c r="AU164" s="35"/>
      <c r="AV164" s="35"/>
      <c r="AW164" s="35"/>
      <c r="AX164" s="179"/>
    </row>
    <row r="165" spans="34:50" ht="16.5" customHeight="1">
      <c r="AH165" s="127"/>
      <c r="AI165" s="126"/>
      <c r="AJ165" s="128"/>
      <c r="AK165" s="126"/>
      <c r="AL165" s="136"/>
      <c r="AP165" s="15"/>
      <c r="AQ165" s="46"/>
      <c r="AR165" s="15"/>
      <c r="AS165" s="35"/>
      <c r="AT165" s="35"/>
      <c r="AU165" s="35"/>
      <c r="AV165" s="35"/>
      <c r="AW165" s="35"/>
      <c r="AX165" s="179"/>
    </row>
    <row r="166" spans="34:50" ht="16.5" customHeight="1">
      <c r="AH166" s="127"/>
      <c r="AI166" s="126"/>
      <c r="AJ166" s="128"/>
      <c r="AK166" s="126"/>
      <c r="AL166" s="136"/>
      <c r="AP166" s="15"/>
      <c r="AQ166" s="46"/>
      <c r="AR166" s="15"/>
      <c r="AS166" s="35"/>
      <c r="AT166" s="35"/>
      <c r="AU166" s="35"/>
      <c r="AV166" s="35"/>
      <c r="AW166" s="35"/>
      <c r="AX166" s="179"/>
    </row>
    <row r="167" spans="34:50" ht="16.5" customHeight="1">
      <c r="AH167" s="127"/>
      <c r="AI167" s="126"/>
      <c r="AJ167" s="128"/>
      <c r="AK167" s="126"/>
      <c r="AL167" s="136"/>
      <c r="AP167" s="15"/>
      <c r="AQ167" s="46"/>
      <c r="AR167" s="15"/>
      <c r="AS167" s="35"/>
      <c r="AT167" s="35"/>
      <c r="AU167" s="35"/>
      <c r="AV167" s="35"/>
      <c r="AW167" s="35"/>
      <c r="AX167" s="179"/>
    </row>
    <row r="168" spans="34:50" ht="16.5" customHeight="1">
      <c r="AH168" s="127"/>
      <c r="AI168" s="126"/>
      <c r="AJ168" s="128"/>
      <c r="AK168" s="126"/>
      <c r="AL168" s="136"/>
      <c r="AP168" s="15"/>
      <c r="AQ168" s="46"/>
      <c r="AR168" s="15"/>
      <c r="AS168" s="35"/>
      <c r="AT168" s="35"/>
      <c r="AU168" s="35"/>
      <c r="AV168" s="35"/>
      <c r="AW168" s="35"/>
      <c r="AX168" s="179"/>
    </row>
    <row r="169" spans="34:50" ht="16.5" customHeight="1">
      <c r="AH169" s="127"/>
      <c r="AI169" s="126"/>
      <c r="AJ169" s="128"/>
      <c r="AK169" s="126"/>
      <c r="AL169" s="136"/>
      <c r="AP169" s="15"/>
      <c r="AQ169" s="46"/>
      <c r="AR169" s="15"/>
      <c r="AS169" s="35"/>
      <c r="AT169" s="35"/>
      <c r="AU169" s="35"/>
      <c r="AV169" s="35"/>
      <c r="AW169" s="35"/>
      <c r="AX169" s="179"/>
    </row>
    <row r="170" spans="34:50" ht="16.5" customHeight="1">
      <c r="AH170" s="127"/>
      <c r="AI170" s="126"/>
      <c r="AJ170" s="128"/>
      <c r="AK170" s="126"/>
      <c r="AL170" s="136"/>
      <c r="AP170" s="15"/>
      <c r="AQ170" s="46"/>
      <c r="AR170" s="15"/>
      <c r="AS170" s="35"/>
      <c r="AT170" s="35"/>
      <c r="AU170" s="35"/>
      <c r="AV170" s="35"/>
      <c r="AW170" s="35"/>
      <c r="AX170" s="179"/>
    </row>
    <row r="171" spans="34:50" ht="16.5" customHeight="1">
      <c r="AH171" s="127"/>
      <c r="AI171" s="126"/>
      <c r="AJ171" s="128"/>
      <c r="AK171" s="126"/>
      <c r="AL171" s="136"/>
      <c r="AP171" s="15"/>
      <c r="AQ171" s="46"/>
      <c r="AR171" s="15"/>
      <c r="AS171" s="35"/>
      <c r="AT171" s="35"/>
      <c r="AU171" s="35"/>
      <c r="AV171" s="35"/>
      <c r="AW171" s="35"/>
      <c r="AX171" s="179"/>
    </row>
    <row r="172" spans="34:50" ht="16.5" customHeight="1">
      <c r="AH172" s="127"/>
      <c r="AI172" s="126"/>
      <c r="AJ172" s="128"/>
      <c r="AK172" s="126"/>
      <c r="AL172" s="136"/>
      <c r="AP172" s="15"/>
      <c r="AQ172" s="46"/>
      <c r="AR172" s="15"/>
      <c r="AS172" s="35"/>
      <c r="AT172" s="35"/>
      <c r="AU172" s="35"/>
      <c r="AV172" s="35"/>
      <c r="AW172" s="35"/>
      <c r="AX172" s="179"/>
    </row>
    <row r="173" spans="34:50" ht="16.5" customHeight="1">
      <c r="AH173" s="127"/>
      <c r="AI173" s="126"/>
      <c r="AJ173" s="128"/>
      <c r="AK173" s="126"/>
      <c r="AL173" s="136"/>
      <c r="AP173" s="15"/>
      <c r="AQ173" s="46"/>
      <c r="AR173" s="15"/>
      <c r="AS173" s="35"/>
      <c r="AT173" s="35"/>
      <c r="AU173" s="35"/>
      <c r="AV173" s="35"/>
      <c r="AW173" s="35"/>
      <c r="AX173" s="179"/>
    </row>
    <row r="174" spans="34:50" ht="16.5" customHeight="1">
      <c r="AH174" s="127"/>
      <c r="AI174" s="126"/>
      <c r="AJ174" s="128"/>
      <c r="AK174" s="126"/>
      <c r="AL174" s="136"/>
      <c r="AP174" s="15"/>
      <c r="AQ174" s="46"/>
      <c r="AR174" s="15"/>
      <c r="AS174" s="35"/>
      <c r="AT174" s="35"/>
      <c r="AU174" s="35"/>
      <c r="AV174" s="35"/>
      <c r="AW174" s="35"/>
      <c r="AX174" s="179"/>
    </row>
    <row r="175" spans="34:50" ht="16.5" customHeight="1">
      <c r="AH175" s="127"/>
      <c r="AI175" s="126"/>
      <c r="AJ175" s="128"/>
      <c r="AK175" s="126"/>
      <c r="AL175" s="136"/>
      <c r="AP175" s="15"/>
      <c r="AQ175" s="46"/>
      <c r="AR175" s="15"/>
      <c r="AS175" s="35"/>
      <c r="AT175" s="35"/>
      <c r="AU175" s="35"/>
      <c r="AV175" s="35"/>
      <c r="AW175" s="35"/>
      <c r="AX175" s="179"/>
    </row>
    <row r="176" spans="34:50" ht="16.5" customHeight="1">
      <c r="AH176" s="127"/>
      <c r="AI176" s="126"/>
      <c r="AJ176" s="128"/>
      <c r="AK176" s="126"/>
      <c r="AL176" s="136"/>
      <c r="AP176" s="15"/>
      <c r="AQ176" s="46"/>
      <c r="AR176" s="15"/>
      <c r="AS176" s="35"/>
      <c r="AT176" s="35"/>
      <c r="AU176" s="35"/>
      <c r="AV176" s="35"/>
      <c r="AW176" s="35"/>
      <c r="AX176" s="179"/>
    </row>
    <row r="177" spans="34:50" ht="16.5" customHeight="1">
      <c r="AH177" s="127"/>
      <c r="AI177" s="126"/>
      <c r="AJ177" s="128"/>
      <c r="AK177" s="126"/>
      <c r="AL177" s="136"/>
      <c r="AP177" s="15"/>
      <c r="AQ177" s="46"/>
      <c r="AR177" s="15"/>
      <c r="AS177" s="35"/>
      <c r="AT177" s="35"/>
      <c r="AU177" s="35"/>
      <c r="AV177" s="35"/>
      <c r="AW177" s="35"/>
      <c r="AX177" s="179"/>
    </row>
    <row r="178" spans="34:50" ht="16.5" customHeight="1">
      <c r="AH178" s="127"/>
      <c r="AI178" s="126"/>
      <c r="AJ178" s="128"/>
      <c r="AK178" s="126"/>
      <c r="AL178" s="136"/>
      <c r="AP178" s="15"/>
      <c r="AQ178" s="46"/>
      <c r="AR178" s="15"/>
      <c r="AS178" s="35"/>
      <c r="AT178" s="35"/>
      <c r="AU178" s="35"/>
      <c r="AV178" s="35"/>
      <c r="AW178" s="35"/>
      <c r="AX178" s="179"/>
    </row>
    <row r="179" spans="34:50" ht="16.5" customHeight="1">
      <c r="AH179" s="127"/>
      <c r="AI179" s="126"/>
      <c r="AJ179" s="128"/>
      <c r="AK179" s="126"/>
      <c r="AL179" s="136"/>
      <c r="AP179" s="15"/>
      <c r="AQ179" s="46"/>
      <c r="AR179" s="15"/>
      <c r="AS179" s="35"/>
      <c r="AT179" s="35"/>
      <c r="AU179" s="35"/>
      <c r="AV179" s="35"/>
      <c r="AW179" s="35"/>
      <c r="AX179" s="179"/>
    </row>
    <row r="180" spans="34:50" ht="16.5" customHeight="1">
      <c r="AH180" s="127"/>
      <c r="AI180" s="126"/>
      <c r="AJ180" s="128"/>
      <c r="AK180" s="126"/>
      <c r="AL180" s="136"/>
      <c r="AP180" s="15"/>
      <c r="AQ180" s="46"/>
      <c r="AR180" s="15"/>
      <c r="AS180" s="35"/>
      <c r="AT180" s="35"/>
      <c r="AU180" s="35"/>
      <c r="AV180" s="35"/>
      <c r="AW180" s="35"/>
      <c r="AX180" s="179"/>
    </row>
    <row r="181" spans="34:50" ht="16.5" customHeight="1">
      <c r="AH181" s="127"/>
      <c r="AI181" s="126"/>
      <c r="AJ181" s="128"/>
      <c r="AK181" s="126"/>
      <c r="AL181" s="136"/>
      <c r="AP181" s="15"/>
      <c r="AQ181" s="46"/>
      <c r="AR181" s="15"/>
      <c r="AS181" s="35"/>
      <c r="AT181" s="35"/>
      <c r="AU181" s="35"/>
      <c r="AV181" s="35"/>
      <c r="AW181" s="35"/>
      <c r="AX181" s="179"/>
    </row>
    <row r="182" spans="34:50" ht="16.5" customHeight="1">
      <c r="AH182" s="127"/>
      <c r="AI182" s="126"/>
      <c r="AJ182" s="128"/>
      <c r="AK182" s="126"/>
      <c r="AL182" s="136"/>
      <c r="AP182" s="15"/>
      <c r="AQ182" s="46"/>
      <c r="AR182" s="15"/>
      <c r="AS182" s="35"/>
      <c r="AT182" s="35"/>
      <c r="AU182" s="35"/>
      <c r="AV182" s="35"/>
      <c r="AW182" s="35"/>
      <c r="AX182" s="179"/>
    </row>
    <row r="183" spans="34:50" ht="16.5" customHeight="1">
      <c r="AH183" s="127"/>
      <c r="AI183" s="126"/>
      <c r="AJ183" s="128"/>
      <c r="AK183" s="126"/>
      <c r="AL183" s="136"/>
      <c r="AP183" s="15"/>
      <c r="AQ183" s="46"/>
      <c r="AR183" s="15"/>
      <c r="AS183" s="35"/>
      <c r="AT183" s="35"/>
      <c r="AU183" s="35"/>
      <c r="AV183" s="35"/>
      <c r="AW183" s="35"/>
      <c r="AX183" s="179"/>
    </row>
    <row r="184" spans="34:50" ht="16.5" customHeight="1">
      <c r="AH184" s="127"/>
      <c r="AI184" s="126"/>
      <c r="AJ184" s="128"/>
      <c r="AK184" s="126"/>
      <c r="AL184" s="136"/>
      <c r="AP184" s="15"/>
      <c r="AQ184" s="46"/>
      <c r="AR184" s="15"/>
      <c r="AS184" s="35"/>
      <c r="AT184" s="35"/>
      <c r="AU184" s="35"/>
      <c r="AV184" s="35"/>
      <c r="AW184" s="35"/>
      <c r="AX184" s="179"/>
    </row>
    <row r="185" spans="34:50" ht="16.5" customHeight="1">
      <c r="AH185" s="127"/>
      <c r="AI185" s="126"/>
      <c r="AJ185" s="128"/>
      <c r="AK185" s="126"/>
      <c r="AL185" s="136"/>
      <c r="AP185" s="15"/>
      <c r="AQ185" s="46"/>
      <c r="AR185" s="15"/>
      <c r="AS185" s="35"/>
      <c r="AT185" s="35"/>
      <c r="AU185" s="35"/>
      <c r="AV185" s="35"/>
      <c r="AW185" s="35"/>
      <c r="AX185" s="179"/>
    </row>
    <row r="186" spans="34:50" ht="16.5" customHeight="1">
      <c r="AH186" s="127"/>
      <c r="AI186" s="126"/>
      <c r="AJ186" s="128"/>
      <c r="AK186" s="126"/>
      <c r="AL186" s="136"/>
      <c r="AP186" s="15"/>
      <c r="AQ186" s="46"/>
      <c r="AR186" s="15"/>
      <c r="AS186" s="35"/>
      <c r="AT186" s="35"/>
      <c r="AU186" s="35"/>
      <c r="AV186" s="35"/>
      <c r="AW186" s="35"/>
      <c r="AX186" s="179"/>
    </row>
    <row r="187" spans="34:50" ht="16.5" customHeight="1">
      <c r="AH187" s="127"/>
      <c r="AI187" s="126"/>
      <c r="AJ187" s="128"/>
      <c r="AK187" s="126"/>
      <c r="AL187" s="136"/>
      <c r="AP187" s="15"/>
      <c r="AQ187" s="46"/>
      <c r="AR187" s="15"/>
      <c r="AS187" s="35"/>
      <c r="AT187" s="35"/>
      <c r="AU187" s="35"/>
      <c r="AV187" s="35"/>
      <c r="AW187" s="35"/>
      <c r="AX187" s="179"/>
    </row>
    <row r="188" spans="34:50" ht="16.5" customHeight="1">
      <c r="AH188" s="127"/>
      <c r="AI188" s="126"/>
      <c r="AJ188" s="128"/>
      <c r="AK188" s="126"/>
      <c r="AL188" s="136"/>
      <c r="AP188" s="15"/>
      <c r="AQ188" s="46"/>
      <c r="AR188" s="15"/>
      <c r="AS188" s="35"/>
      <c r="AT188" s="35"/>
      <c r="AU188" s="35"/>
      <c r="AV188" s="35"/>
      <c r="AW188" s="35"/>
      <c r="AX188" s="179"/>
    </row>
    <row r="189" spans="34:50" ht="16.5" customHeight="1">
      <c r="AH189" s="127"/>
      <c r="AI189" s="126"/>
      <c r="AJ189" s="128"/>
      <c r="AK189" s="126"/>
      <c r="AL189" s="136"/>
      <c r="AP189" s="15"/>
      <c r="AQ189" s="46"/>
      <c r="AR189" s="15"/>
      <c r="AS189" s="35"/>
      <c r="AT189" s="35"/>
      <c r="AU189" s="35"/>
      <c r="AV189" s="35"/>
      <c r="AW189" s="35"/>
      <c r="AX189" s="179"/>
    </row>
    <row r="190" spans="34:50" ht="16.5" customHeight="1">
      <c r="AH190" s="127"/>
      <c r="AI190" s="126"/>
      <c r="AJ190" s="128"/>
      <c r="AK190" s="126"/>
      <c r="AL190" s="136"/>
      <c r="AP190" s="15"/>
      <c r="AQ190" s="46"/>
      <c r="AR190" s="15"/>
      <c r="AS190" s="35"/>
      <c r="AT190" s="35"/>
      <c r="AU190" s="35"/>
      <c r="AV190" s="35"/>
      <c r="AW190" s="35"/>
      <c r="AX190" s="179"/>
    </row>
    <row r="191" spans="34:50" ht="16.5" customHeight="1">
      <c r="AH191" s="127"/>
      <c r="AI191" s="126"/>
      <c r="AJ191" s="128"/>
      <c r="AK191" s="126"/>
      <c r="AL191" s="136"/>
      <c r="AP191" s="15"/>
      <c r="AQ191" s="46"/>
      <c r="AR191" s="15"/>
      <c r="AS191" s="35"/>
      <c r="AT191" s="35"/>
      <c r="AU191" s="35"/>
      <c r="AV191" s="35"/>
      <c r="AW191" s="35"/>
      <c r="AX191" s="179"/>
    </row>
    <row r="192" spans="34:50" ht="16.5" customHeight="1">
      <c r="AH192" s="127"/>
      <c r="AI192" s="126"/>
      <c r="AJ192" s="128"/>
      <c r="AK192" s="126"/>
      <c r="AL192" s="136"/>
      <c r="AP192" s="15"/>
      <c r="AQ192" s="46"/>
      <c r="AR192" s="15"/>
      <c r="AS192" s="35"/>
      <c r="AT192" s="35"/>
      <c r="AU192" s="35"/>
      <c r="AV192" s="35"/>
      <c r="AW192" s="35"/>
      <c r="AX192" s="179"/>
    </row>
    <row r="193" spans="34:50" ht="16.5" customHeight="1">
      <c r="AH193" s="127"/>
      <c r="AI193" s="126"/>
      <c r="AJ193" s="128"/>
      <c r="AK193" s="126"/>
      <c r="AL193" s="136"/>
      <c r="AP193" s="15"/>
      <c r="AQ193" s="46"/>
      <c r="AR193" s="15"/>
      <c r="AS193" s="35"/>
      <c r="AT193" s="35"/>
      <c r="AU193" s="35"/>
      <c r="AV193" s="35"/>
      <c r="AW193" s="35"/>
      <c r="AX193" s="179"/>
    </row>
    <row r="194" spans="34:50" ht="16.5" customHeight="1">
      <c r="AH194" s="127"/>
      <c r="AI194" s="126"/>
      <c r="AJ194" s="128"/>
      <c r="AK194" s="126"/>
      <c r="AL194" s="136"/>
      <c r="AP194" s="15"/>
      <c r="AQ194" s="46"/>
      <c r="AR194" s="15"/>
      <c r="AS194" s="35"/>
      <c r="AT194" s="35"/>
      <c r="AU194" s="35"/>
      <c r="AV194" s="35"/>
      <c r="AW194" s="35"/>
      <c r="AX194" s="179"/>
    </row>
    <row r="195" spans="34:50" ht="16.5" customHeight="1">
      <c r="AH195" s="127"/>
      <c r="AI195" s="126"/>
      <c r="AJ195" s="128"/>
      <c r="AK195" s="126"/>
      <c r="AL195" s="136"/>
      <c r="AP195" s="15"/>
      <c r="AQ195" s="46"/>
      <c r="AR195" s="15"/>
      <c r="AS195" s="35"/>
      <c r="AT195" s="35"/>
      <c r="AU195" s="35"/>
      <c r="AV195" s="35"/>
      <c r="AW195" s="35"/>
      <c r="AX195" s="179"/>
    </row>
    <row r="196" spans="34:50" ht="16.5" customHeight="1">
      <c r="AH196" s="127"/>
      <c r="AI196" s="126"/>
      <c r="AJ196" s="128"/>
      <c r="AK196" s="126"/>
      <c r="AL196" s="136"/>
      <c r="AP196" s="15"/>
      <c r="AQ196" s="46"/>
      <c r="AR196" s="15"/>
      <c r="AS196" s="35"/>
      <c r="AT196" s="35"/>
      <c r="AU196" s="35"/>
      <c r="AV196" s="35"/>
      <c r="AW196" s="35"/>
      <c r="AX196" s="179"/>
    </row>
    <row r="197" spans="34:50" ht="16.5" customHeight="1">
      <c r="AH197" s="127"/>
      <c r="AI197" s="126"/>
      <c r="AJ197" s="128"/>
      <c r="AK197" s="126"/>
      <c r="AL197" s="136"/>
      <c r="AP197" s="15"/>
      <c r="AQ197" s="46"/>
      <c r="AR197" s="15"/>
      <c r="AS197" s="35"/>
      <c r="AT197" s="35"/>
      <c r="AU197" s="35"/>
      <c r="AV197" s="35"/>
      <c r="AW197" s="35"/>
      <c r="AX197" s="179"/>
    </row>
    <row r="198" spans="34:50" ht="16.5" customHeight="1">
      <c r="AH198" s="127"/>
      <c r="AI198" s="126"/>
      <c r="AJ198" s="128"/>
      <c r="AK198" s="126"/>
      <c r="AL198" s="136"/>
      <c r="AP198" s="15"/>
      <c r="AQ198" s="46"/>
      <c r="AR198" s="15"/>
      <c r="AS198" s="35"/>
      <c r="AT198" s="35"/>
      <c r="AU198" s="35"/>
      <c r="AV198" s="35"/>
      <c r="AW198" s="35"/>
      <c r="AX198" s="179"/>
    </row>
    <row r="199" spans="34:50" ht="16.5" customHeight="1">
      <c r="AH199" s="127"/>
      <c r="AI199" s="126"/>
      <c r="AJ199" s="128"/>
      <c r="AK199" s="126"/>
      <c r="AL199" s="136"/>
      <c r="AP199" s="15"/>
      <c r="AQ199" s="46"/>
      <c r="AR199" s="15"/>
      <c r="AS199" s="35"/>
      <c r="AT199" s="35"/>
      <c r="AU199" s="35"/>
      <c r="AV199" s="35"/>
      <c r="AW199" s="35"/>
      <c r="AX199" s="179"/>
    </row>
    <row r="200" spans="34:50" ht="16.5" customHeight="1">
      <c r="AH200" s="127"/>
      <c r="AI200" s="126"/>
      <c r="AJ200" s="128"/>
      <c r="AK200" s="126"/>
      <c r="AL200" s="136"/>
      <c r="AP200" s="15"/>
      <c r="AQ200" s="46"/>
      <c r="AR200" s="15"/>
      <c r="AS200" s="35"/>
      <c r="AT200" s="35"/>
      <c r="AU200" s="35"/>
      <c r="AV200" s="35"/>
      <c r="AW200" s="35"/>
      <c r="AX200" s="179"/>
    </row>
    <row r="201" spans="34:50" ht="16.5" customHeight="1">
      <c r="AH201" s="127"/>
      <c r="AI201" s="126"/>
      <c r="AJ201" s="128"/>
      <c r="AK201" s="126"/>
      <c r="AL201" s="136"/>
      <c r="AP201" s="15"/>
      <c r="AQ201" s="46"/>
      <c r="AR201" s="15"/>
      <c r="AS201" s="35"/>
      <c r="AT201" s="35"/>
      <c r="AU201" s="35"/>
      <c r="AV201" s="35"/>
      <c r="AW201" s="35"/>
      <c r="AX201" s="179"/>
    </row>
    <row r="202" spans="34:50" ht="16.5" customHeight="1">
      <c r="AH202" s="127"/>
      <c r="AI202" s="126"/>
      <c r="AJ202" s="128"/>
      <c r="AK202" s="126"/>
      <c r="AL202" s="136"/>
      <c r="AP202" s="15"/>
      <c r="AQ202" s="46"/>
      <c r="AR202" s="15"/>
      <c r="AS202" s="35"/>
      <c r="AT202" s="35"/>
      <c r="AU202" s="35"/>
      <c r="AV202" s="35"/>
      <c r="AW202" s="35"/>
      <c r="AX202" s="179"/>
    </row>
    <row r="203" spans="34:50" ht="16.5" customHeight="1">
      <c r="AH203" s="127"/>
      <c r="AI203" s="126"/>
      <c r="AJ203" s="128"/>
      <c r="AK203" s="126"/>
      <c r="AL203" s="136"/>
      <c r="AP203" s="15"/>
      <c r="AQ203" s="46"/>
      <c r="AR203" s="15"/>
      <c r="AS203" s="35"/>
      <c r="AT203" s="35"/>
      <c r="AU203" s="35"/>
      <c r="AV203" s="35"/>
      <c r="AW203" s="35"/>
      <c r="AX203" s="179"/>
    </row>
    <row r="204" spans="34:50" ht="16.5" customHeight="1">
      <c r="AH204" s="127"/>
      <c r="AI204" s="126"/>
      <c r="AJ204" s="128"/>
      <c r="AK204" s="126"/>
      <c r="AL204" s="136"/>
      <c r="AP204" s="15"/>
      <c r="AQ204" s="46"/>
      <c r="AR204" s="15"/>
      <c r="AS204" s="35"/>
      <c r="AT204" s="35"/>
      <c r="AU204" s="35"/>
      <c r="AV204" s="35"/>
      <c r="AW204" s="35"/>
      <c r="AX204" s="179"/>
    </row>
    <row r="205" spans="34:50" ht="16.5" customHeight="1">
      <c r="AH205" s="127"/>
      <c r="AI205" s="126"/>
      <c r="AJ205" s="128"/>
      <c r="AK205" s="126"/>
      <c r="AL205" s="136"/>
      <c r="AP205" s="15"/>
      <c r="AQ205" s="46"/>
      <c r="AR205" s="15"/>
      <c r="AS205" s="35"/>
      <c r="AT205" s="35"/>
      <c r="AU205" s="35"/>
      <c r="AV205" s="35"/>
      <c r="AW205" s="35"/>
      <c r="AX205" s="179"/>
    </row>
    <row r="206" spans="34:50" ht="16.5" customHeight="1">
      <c r="AH206" s="127"/>
      <c r="AI206" s="126"/>
      <c r="AJ206" s="128"/>
      <c r="AK206" s="126"/>
      <c r="AL206" s="136"/>
      <c r="AP206" s="15"/>
      <c r="AQ206" s="46"/>
      <c r="AR206" s="15"/>
      <c r="AS206" s="35"/>
      <c r="AT206" s="35"/>
      <c r="AU206" s="35"/>
      <c r="AV206" s="35"/>
      <c r="AW206" s="35"/>
      <c r="AX206" s="179"/>
    </row>
    <row r="207" spans="34:50" ht="16.5" customHeight="1">
      <c r="AH207" s="127"/>
      <c r="AI207" s="126"/>
      <c r="AJ207" s="128"/>
      <c r="AK207" s="126"/>
      <c r="AL207" s="136"/>
      <c r="AP207" s="15"/>
      <c r="AQ207" s="46"/>
      <c r="AR207" s="15"/>
      <c r="AS207" s="35"/>
      <c r="AT207" s="35"/>
      <c r="AU207" s="35"/>
      <c r="AV207" s="35"/>
      <c r="AW207" s="35"/>
      <c r="AX207" s="179"/>
    </row>
    <row r="208" spans="34:50" ht="16.5" customHeight="1">
      <c r="AH208" s="127"/>
      <c r="AI208" s="126"/>
      <c r="AJ208" s="128"/>
      <c r="AK208" s="126"/>
      <c r="AL208" s="136"/>
      <c r="AP208" s="15"/>
      <c r="AQ208" s="46"/>
      <c r="AR208" s="15"/>
      <c r="AS208" s="35"/>
      <c r="AT208" s="35"/>
      <c r="AU208" s="35"/>
      <c r="AV208" s="35"/>
      <c r="AW208" s="35"/>
      <c r="AX208" s="179"/>
    </row>
    <row r="209" spans="34:50" ht="16.5" customHeight="1">
      <c r="AH209" s="127"/>
      <c r="AI209" s="126"/>
      <c r="AJ209" s="128"/>
      <c r="AK209" s="126"/>
      <c r="AL209" s="136"/>
      <c r="AP209" s="15"/>
      <c r="AQ209" s="46"/>
      <c r="AR209" s="15"/>
      <c r="AS209" s="35"/>
      <c r="AT209" s="35"/>
      <c r="AU209" s="35"/>
      <c r="AV209" s="35"/>
      <c r="AW209" s="35"/>
      <c r="AX209" s="179"/>
    </row>
    <row r="210" spans="34:50" ht="16.5" customHeight="1">
      <c r="AH210" s="127"/>
      <c r="AI210" s="126"/>
      <c r="AJ210" s="128"/>
      <c r="AK210" s="126"/>
      <c r="AL210" s="136"/>
      <c r="AP210" s="15"/>
      <c r="AQ210" s="46"/>
      <c r="AR210" s="15"/>
      <c r="AS210" s="35"/>
      <c r="AT210" s="35"/>
      <c r="AU210" s="35"/>
      <c r="AV210" s="35"/>
      <c r="AW210" s="35"/>
      <c r="AX210" s="179"/>
    </row>
    <row r="211" spans="34:50" ht="16.5" customHeight="1">
      <c r="AH211" s="127"/>
      <c r="AI211" s="126"/>
      <c r="AJ211" s="128"/>
      <c r="AK211" s="126"/>
      <c r="AL211" s="136"/>
      <c r="AP211" s="15"/>
      <c r="AQ211" s="46"/>
      <c r="AR211" s="15"/>
      <c r="AS211" s="35"/>
      <c r="AT211" s="35"/>
      <c r="AU211" s="35"/>
      <c r="AV211" s="35"/>
      <c r="AW211" s="35"/>
      <c r="AX211" s="179"/>
    </row>
    <row r="212" spans="34:50" ht="16.5" customHeight="1">
      <c r="AH212" s="127"/>
      <c r="AI212" s="126"/>
      <c r="AJ212" s="128"/>
      <c r="AK212" s="126"/>
      <c r="AL212" s="136"/>
      <c r="AP212" s="15"/>
      <c r="AQ212" s="46"/>
      <c r="AR212" s="15"/>
      <c r="AS212" s="35"/>
      <c r="AT212" s="35"/>
      <c r="AU212" s="35"/>
      <c r="AV212" s="35"/>
      <c r="AW212" s="35"/>
      <c r="AX212" s="179"/>
    </row>
    <row r="213" spans="34:50" ht="16.5" customHeight="1">
      <c r="AH213" s="127"/>
      <c r="AI213" s="126"/>
      <c r="AJ213" s="128"/>
      <c r="AK213" s="126"/>
      <c r="AL213" s="136"/>
      <c r="AP213" s="15"/>
      <c r="AQ213" s="46"/>
      <c r="AR213" s="15"/>
      <c r="AS213" s="35"/>
      <c r="AT213" s="35"/>
      <c r="AU213" s="35"/>
      <c r="AV213" s="35"/>
      <c r="AW213" s="35"/>
      <c r="AX213" s="179"/>
    </row>
    <row r="214" spans="34:50" ht="16.5" customHeight="1">
      <c r="AH214" s="127"/>
      <c r="AI214" s="126"/>
      <c r="AJ214" s="128"/>
      <c r="AK214" s="126"/>
      <c r="AL214" s="136"/>
      <c r="AP214" s="15"/>
      <c r="AQ214" s="46"/>
      <c r="AR214" s="15"/>
      <c r="AS214" s="35"/>
      <c r="AT214" s="35"/>
      <c r="AU214" s="35"/>
      <c r="AV214" s="35"/>
      <c r="AW214" s="35"/>
      <c r="AX214" s="179"/>
    </row>
    <row r="215" spans="34:50" ht="16.5" customHeight="1">
      <c r="AH215" s="127"/>
      <c r="AI215" s="126"/>
      <c r="AJ215" s="128"/>
      <c r="AK215" s="126"/>
      <c r="AL215" s="136"/>
      <c r="AP215" s="15"/>
      <c r="AQ215" s="46"/>
      <c r="AR215" s="15"/>
      <c r="AS215" s="35"/>
      <c r="AT215" s="35"/>
      <c r="AU215" s="35"/>
      <c r="AV215" s="35"/>
      <c r="AW215" s="35"/>
      <c r="AX215" s="179"/>
    </row>
    <row r="216" spans="34:50" ht="16.5" customHeight="1">
      <c r="AH216" s="127"/>
      <c r="AI216" s="126"/>
      <c r="AJ216" s="128"/>
      <c r="AK216" s="126"/>
      <c r="AL216" s="136"/>
      <c r="AP216" s="15"/>
      <c r="AQ216" s="46"/>
      <c r="AR216" s="15"/>
      <c r="AS216" s="35"/>
      <c r="AT216" s="35"/>
      <c r="AU216" s="35"/>
      <c r="AV216" s="35"/>
      <c r="AW216" s="35"/>
      <c r="AX216" s="179"/>
    </row>
    <row r="217" spans="34:50" ht="16.5" customHeight="1">
      <c r="AH217" s="127"/>
      <c r="AI217" s="126"/>
      <c r="AJ217" s="128"/>
      <c r="AK217" s="126"/>
      <c r="AL217" s="136"/>
      <c r="AP217" s="15"/>
      <c r="AQ217" s="46"/>
      <c r="AR217" s="15"/>
      <c r="AS217" s="35"/>
      <c r="AT217" s="35"/>
      <c r="AU217" s="35"/>
      <c r="AV217" s="35"/>
      <c r="AW217" s="35"/>
      <c r="AX217" s="179"/>
    </row>
    <row r="218" spans="34:50" ht="16.5" customHeight="1">
      <c r="AH218" s="127"/>
      <c r="AI218" s="126"/>
      <c r="AJ218" s="128"/>
      <c r="AK218" s="126"/>
      <c r="AL218" s="136"/>
      <c r="AP218" s="15"/>
      <c r="AQ218" s="46"/>
      <c r="AR218" s="15"/>
      <c r="AS218" s="35"/>
      <c r="AT218" s="35"/>
      <c r="AU218" s="35"/>
      <c r="AV218" s="35"/>
      <c r="AW218" s="35"/>
      <c r="AX218" s="179"/>
    </row>
    <row r="219" spans="34:50" ht="16.5" customHeight="1">
      <c r="AH219" s="127"/>
      <c r="AI219" s="126"/>
      <c r="AJ219" s="128"/>
      <c r="AK219" s="126"/>
      <c r="AL219" s="136"/>
      <c r="AP219" s="15"/>
      <c r="AQ219" s="46"/>
      <c r="AR219" s="15"/>
      <c r="AS219" s="35"/>
      <c r="AT219" s="35"/>
      <c r="AU219" s="35"/>
      <c r="AV219" s="35"/>
      <c r="AW219" s="35"/>
      <c r="AX219" s="179"/>
    </row>
    <row r="220" spans="34:50" ht="16.5" customHeight="1">
      <c r="AH220" s="127"/>
      <c r="AI220" s="126"/>
      <c r="AJ220" s="128"/>
      <c r="AK220" s="126"/>
      <c r="AL220" s="136"/>
      <c r="AP220" s="15"/>
      <c r="AQ220" s="46"/>
      <c r="AR220" s="15"/>
      <c r="AS220" s="35"/>
      <c r="AT220" s="35"/>
      <c r="AU220" s="35"/>
      <c r="AV220" s="35"/>
      <c r="AW220" s="35"/>
      <c r="AX220" s="179"/>
    </row>
    <row r="221" spans="34:50" ht="16.5" customHeight="1">
      <c r="AH221" s="127"/>
      <c r="AI221" s="126"/>
      <c r="AJ221" s="128"/>
      <c r="AK221" s="126"/>
      <c r="AL221" s="136"/>
      <c r="AP221" s="15"/>
      <c r="AQ221" s="46"/>
      <c r="AR221" s="15"/>
      <c r="AS221" s="35"/>
      <c r="AT221" s="35"/>
      <c r="AU221" s="35"/>
      <c r="AV221" s="35"/>
      <c r="AW221" s="35"/>
      <c r="AX221" s="179"/>
    </row>
    <row r="222" spans="34:50" ht="16.5" customHeight="1">
      <c r="AH222" s="127"/>
      <c r="AI222" s="126"/>
      <c r="AJ222" s="128"/>
      <c r="AK222" s="126"/>
      <c r="AL222" s="136"/>
      <c r="AP222" s="15"/>
      <c r="AQ222" s="46"/>
      <c r="AR222" s="15"/>
      <c r="AS222" s="35"/>
      <c r="AT222" s="35"/>
      <c r="AU222" s="35"/>
      <c r="AV222" s="35"/>
      <c r="AW222" s="35"/>
      <c r="AX222" s="179"/>
    </row>
    <row r="223" spans="34:50" ht="16.5" customHeight="1">
      <c r="AH223" s="127"/>
      <c r="AI223" s="126"/>
      <c r="AJ223" s="128"/>
      <c r="AK223" s="126"/>
      <c r="AL223" s="136"/>
      <c r="AP223" s="15"/>
      <c r="AQ223" s="46"/>
      <c r="AR223" s="15"/>
      <c r="AS223" s="35"/>
      <c r="AT223" s="35"/>
      <c r="AU223" s="35"/>
      <c r="AV223" s="35"/>
      <c r="AW223" s="35"/>
      <c r="AX223" s="179"/>
    </row>
    <row r="224" spans="34:50" ht="16.5" customHeight="1">
      <c r="AH224" s="127"/>
      <c r="AI224" s="126"/>
      <c r="AJ224" s="128"/>
      <c r="AK224" s="126"/>
      <c r="AL224" s="136"/>
      <c r="AP224" s="15"/>
      <c r="AQ224" s="46"/>
      <c r="AR224" s="15"/>
      <c r="AS224" s="35"/>
      <c r="AT224" s="35"/>
      <c r="AU224" s="35"/>
      <c r="AV224" s="35"/>
      <c r="AW224" s="35"/>
      <c r="AX224" s="179"/>
    </row>
    <row r="225" spans="34:50" ht="16.5" customHeight="1">
      <c r="AH225" s="127"/>
      <c r="AI225" s="126"/>
      <c r="AJ225" s="128"/>
      <c r="AK225" s="126"/>
      <c r="AL225" s="136"/>
      <c r="AP225" s="15"/>
      <c r="AQ225" s="46"/>
      <c r="AR225" s="15"/>
      <c r="AS225" s="35"/>
      <c r="AT225" s="35"/>
      <c r="AU225" s="35"/>
      <c r="AV225" s="35"/>
      <c r="AW225" s="35"/>
      <c r="AX225" s="179"/>
    </row>
    <row r="226" spans="34:50" ht="16.5" customHeight="1">
      <c r="AH226" s="127"/>
      <c r="AI226" s="126"/>
      <c r="AJ226" s="128"/>
      <c r="AK226" s="126"/>
      <c r="AL226" s="136"/>
      <c r="AP226" s="15"/>
      <c r="AQ226" s="46"/>
      <c r="AR226" s="15"/>
      <c r="AS226" s="35"/>
      <c r="AT226" s="35"/>
      <c r="AU226" s="35"/>
      <c r="AV226" s="35"/>
      <c r="AW226" s="35"/>
      <c r="AX226" s="179"/>
    </row>
    <row r="227" spans="34:50" ht="16.5" customHeight="1">
      <c r="AH227" s="127"/>
      <c r="AI227" s="126"/>
      <c r="AJ227" s="128"/>
      <c r="AK227" s="126"/>
      <c r="AL227" s="136"/>
      <c r="AP227" s="15"/>
      <c r="AQ227" s="46"/>
      <c r="AR227" s="15"/>
      <c r="AS227" s="35"/>
      <c r="AT227" s="35"/>
      <c r="AU227" s="35"/>
      <c r="AV227" s="35"/>
      <c r="AW227" s="35"/>
      <c r="AX227" s="179"/>
    </row>
    <row r="228" spans="34:50" ht="16.5" customHeight="1">
      <c r="AH228" s="127"/>
      <c r="AI228" s="126"/>
      <c r="AJ228" s="128"/>
      <c r="AK228" s="126"/>
      <c r="AL228" s="136"/>
      <c r="AP228" s="15"/>
      <c r="AQ228" s="46"/>
      <c r="AR228" s="15"/>
      <c r="AS228" s="35"/>
      <c r="AT228" s="35"/>
      <c r="AU228" s="35"/>
      <c r="AV228" s="35"/>
      <c r="AW228" s="35"/>
      <c r="AX228" s="179"/>
    </row>
    <row r="229" spans="34:50" ht="16.5" customHeight="1">
      <c r="AH229" s="127"/>
      <c r="AI229" s="126"/>
      <c r="AJ229" s="128"/>
      <c r="AK229" s="126"/>
      <c r="AL229" s="136"/>
      <c r="AP229" s="15"/>
      <c r="AQ229" s="46"/>
      <c r="AR229" s="15"/>
      <c r="AS229" s="35"/>
      <c r="AT229" s="35"/>
      <c r="AU229" s="35"/>
      <c r="AV229" s="35"/>
      <c r="AW229" s="35"/>
      <c r="AX229" s="179"/>
    </row>
    <row r="230" spans="34:50" ht="16.5" customHeight="1">
      <c r="AH230" s="127"/>
      <c r="AI230" s="126"/>
      <c r="AJ230" s="128"/>
      <c r="AK230" s="126"/>
      <c r="AL230" s="136"/>
      <c r="AP230" s="15"/>
      <c r="AQ230" s="46"/>
      <c r="AR230" s="15"/>
      <c r="AS230" s="35"/>
      <c r="AT230" s="35"/>
      <c r="AU230" s="35"/>
      <c r="AV230" s="35"/>
      <c r="AW230" s="35"/>
      <c r="AX230" s="179"/>
    </row>
    <row r="231" spans="34:50" ht="16.5" customHeight="1">
      <c r="AH231" s="127"/>
      <c r="AI231" s="126"/>
      <c r="AJ231" s="128"/>
      <c r="AK231" s="126"/>
      <c r="AL231" s="136"/>
      <c r="AP231" s="15"/>
      <c r="AQ231" s="46"/>
      <c r="AR231" s="15"/>
      <c r="AS231" s="35"/>
      <c r="AT231" s="35"/>
      <c r="AU231" s="35"/>
      <c r="AV231" s="35"/>
      <c r="AW231" s="35"/>
      <c r="AX231" s="179"/>
    </row>
    <row r="232" spans="34:50" ht="16.5" customHeight="1">
      <c r="AH232" s="127"/>
      <c r="AI232" s="126"/>
      <c r="AJ232" s="128"/>
      <c r="AK232" s="126"/>
      <c r="AL232" s="136"/>
      <c r="AP232" s="15"/>
      <c r="AQ232" s="46"/>
      <c r="AR232" s="15"/>
      <c r="AS232" s="35"/>
      <c r="AT232" s="35"/>
      <c r="AU232" s="35"/>
      <c r="AV232" s="35"/>
      <c r="AW232" s="35"/>
      <c r="AX232" s="179"/>
    </row>
    <row r="233" spans="34:50" ht="16.5" customHeight="1">
      <c r="AH233" s="127"/>
      <c r="AI233" s="126"/>
      <c r="AJ233" s="128"/>
      <c r="AK233" s="126"/>
      <c r="AL233" s="136"/>
      <c r="AP233" s="15"/>
      <c r="AQ233" s="46"/>
      <c r="AR233" s="15"/>
      <c r="AS233" s="35"/>
      <c r="AT233" s="35"/>
      <c r="AU233" s="35"/>
      <c r="AV233" s="35"/>
      <c r="AW233" s="35"/>
      <c r="AX233" s="179"/>
    </row>
    <row r="234" spans="34:50" ht="16.5" customHeight="1">
      <c r="AH234" s="127"/>
      <c r="AI234" s="126"/>
      <c r="AJ234" s="128"/>
      <c r="AK234" s="126"/>
      <c r="AL234" s="136"/>
      <c r="AP234" s="15"/>
      <c r="AQ234" s="46"/>
      <c r="AR234" s="15"/>
      <c r="AS234" s="35"/>
      <c r="AT234" s="35"/>
      <c r="AU234" s="35"/>
      <c r="AV234" s="35"/>
      <c r="AW234" s="35"/>
      <c r="AX234" s="179"/>
    </row>
    <row r="235" spans="34:50" ht="16.5" customHeight="1">
      <c r="AH235" s="127"/>
      <c r="AI235" s="126"/>
      <c r="AJ235" s="128"/>
      <c r="AK235" s="126"/>
      <c r="AL235" s="136"/>
      <c r="AP235" s="15"/>
      <c r="AQ235" s="46"/>
      <c r="AR235" s="15"/>
      <c r="AS235" s="35"/>
      <c r="AT235" s="35"/>
      <c r="AU235" s="35"/>
      <c r="AV235" s="35"/>
      <c r="AW235" s="35"/>
      <c r="AX235" s="179"/>
    </row>
    <row r="236" spans="34:50" ht="16.5" customHeight="1">
      <c r="AH236" s="127"/>
      <c r="AI236" s="126"/>
      <c r="AJ236" s="128"/>
      <c r="AK236" s="126"/>
      <c r="AL236" s="136"/>
      <c r="AP236" s="15"/>
      <c r="AQ236" s="46"/>
      <c r="AR236" s="15"/>
      <c r="AS236" s="35"/>
      <c r="AT236" s="35"/>
      <c r="AU236" s="35"/>
      <c r="AV236" s="35"/>
      <c r="AW236" s="35"/>
      <c r="AX236" s="179"/>
    </row>
    <row r="237" spans="34:50" ht="16.5" customHeight="1">
      <c r="AH237" s="127"/>
      <c r="AI237" s="126"/>
      <c r="AJ237" s="128"/>
      <c r="AK237" s="126"/>
      <c r="AL237" s="136"/>
      <c r="AP237" s="15"/>
      <c r="AQ237" s="46"/>
      <c r="AR237" s="15"/>
      <c r="AS237" s="35"/>
      <c r="AT237" s="35"/>
      <c r="AU237" s="35"/>
      <c r="AV237" s="35"/>
      <c r="AW237" s="35"/>
      <c r="AX237" s="179"/>
    </row>
    <row r="238" spans="34:50" ht="16.5" customHeight="1">
      <c r="AH238" s="127"/>
      <c r="AI238" s="126"/>
      <c r="AJ238" s="128"/>
      <c r="AK238" s="126"/>
      <c r="AL238" s="136"/>
      <c r="AP238" s="15"/>
      <c r="AQ238" s="46"/>
      <c r="AR238" s="15"/>
      <c r="AS238" s="35"/>
      <c r="AT238" s="35"/>
      <c r="AU238" s="35"/>
      <c r="AV238" s="35"/>
      <c r="AW238" s="35"/>
      <c r="AX238" s="179"/>
    </row>
    <row r="239" spans="34:50" ht="16.5" customHeight="1">
      <c r="AH239" s="127"/>
      <c r="AI239" s="126"/>
      <c r="AJ239" s="128"/>
      <c r="AK239" s="126"/>
      <c r="AL239" s="136"/>
      <c r="AP239" s="15"/>
      <c r="AQ239" s="46"/>
      <c r="AR239" s="15"/>
      <c r="AS239" s="35"/>
      <c r="AT239" s="35"/>
      <c r="AU239" s="35"/>
      <c r="AV239" s="35"/>
      <c r="AW239" s="35"/>
      <c r="AX239" s="179"/>
    </row>
    <row r="240" spans="34:50" ht="16.5" customHeight="1">
      <c r="AH240" s="127"/>
      <c r="AI240" s="126"/>
      <c r="AJ240" s="128"/>
      <c r="AK240" s="126"/>
      <c r="AL240" s="136"/>
      <c r="AP240" s="15"/>
      <c r="AQ240" s="46"/>
      <c r="AR240" s="15"/>
      <c r="AS240" s="35"/>
      <c r="AT240" s="35"/>
      <c r="AU240" s="35"/>
      <c r="AV240" s="35"/>
      <c r="AW240" s="35"/>
      <c r="AX240" s="179"/>
    </row>
    <row r="241" spans="34:50" ht="16.5" customHeight="1">
      <c r="AH241" s="127"/>
      <c r="AI241" s="126"/>
      <c r="AJ241" s="128"/>
      <c r="AK241" s="126"/>
      <c r="AL241" s="136"/>
      <c r="AP241" s="15"/>
      <c r="AQ241" s="46"/>
      <c r="AR241" s="15"/>
      <c r="AS241" s="35"/>
      <c r="AT241" s="35"/>
      <c r="AU241" s="35"/>
      <c r="AV241" s="35"/>
      <c r="AW241" s="35"/>
      <c r="AX241" s="179"/>
    </row>
    <row r="242" spans="34:50" ht="13.5">
      <c r="AH242" s="127"/>
      <c r="AI242" s="126"/>
      <c r="AJ242" s="128"/>
      <c r="AK242" s="126"/>
      <c r="AL242" s="136"/>
      <c r="AP242" s="15"/>
      <c r="AQ242" s="46"/>
      <c r="AR242" s="15"/>
      <c r="AS242" s="35"/>
      <c r="AT242" s="35"/>
      <c r="AU242" s="35"/>
      <c r="AV242" s="35"/>
      <c r="AW242" s="35"/>
      <c r="AX242" s="179"/>
    </row>
    <row r="243" spans="34:50" ht="13.5">
      <c r="AH243" s="127"/>
      <c r="AI243" s="126"/>
      <c r="AJ243" s="128"/>
      <c r="AK243" s="126"/>
      <c r="AL243" s="136"/>
      <c r="AP243" s="15"/>
      <c r="AQ243" s="46"/>
      <c r="AR243" s="15"/>
      <c r="AS243" s="35"/>
      <c r="AT243" s="35"/>
      <c r="AU243" s="35"/>
      <c r="AV243" s="35"/>
      <c r="AW243" s="35"/>
      <c r="AX243" s="179"/>
    </row>
    <row r="244" spans="34:50" ht="13.5">
      <c r="AH244" s="127"/>
      <c r="AI244" s="126"/>
      <c r="AJ244" s="128"/>
      <c r="AK244" s="126"/>
      <c r="AL244" s="136"/>
      <c r="AP244" s="15"/>
      <c r="AQ244" s="46"/>
      <c r="AR244" s="15"/>
      <c r="AS244" s="35"/>
      <c r="AT244" s="35"/>
      <c r="AU244" s="35"/>
      <c r="AV244" s="35"/>
      <c r="AW244" s="35"/>
      <c r="AX244" s="179"/>
    </row>
    <row r="245" spans="34:50" ht="13.5">
      <c r="AH245" s="127"/>
      <c r="AI245" s="126"/>
      <c r="AJ245" s="128"/>
      <c r="AK245" s="126"/>
      <c r="AL245" s="136"/>
      <c r="AP245" s="15"/>
      <c r="AQ245" s="46"/>
      <c r="AR245" s="15"/>
      <c r="AS245" s="35"/>
      <c r="AT245" s="35"/>
      <c r="AU245" s="35"/>
      <c r="AV245" s="35"/>
      <c r="AW245" s="35"/>
      <c r="AX245" s="179"/>
    </row>
    <row r="246" spans="34:50" ht="13.5">
      <c r="AH246" s="127"/>
      <c r="AI246" s="126"/>
      <c r="AJ246" s="128"/>
      <c r="AK246" s="126"/>
      <c r="AL246" s="136"/>
      <c r="AP246" s="15"/>
      <c r="AQ246" s="46"/>
      <c r="AR246" s="15"/>
      <c r="AS246" s="35"/>
      <c r="AT246" s="35"/>
      <c r="AU246" s="35"/>
      <c r="AV246" s="35"/>
      <c r="AW246" s="35"/>
      <c r="AX246" s="179"/>
    </row>
    <row r="247" spans="34:50" ht="13.5">
      <c r="AH247" s="127"/>
      <c r="AI247" s="126"/>
      <c r="AJ247" s="128"/>
      <c r="AK247" s="126"/>
      <c r="AL247" s="136"/>
      <c r="AP247" s="15"/>
      <c r="AQ247" s="46"/>
      <c r="AR247" s="15"/>
      <c r="AS247" s="35"/>
      <c r="AT247" s="35"/>
      <c r="AU247" s="35"/>
      <c r="AV247" s="35"/>
      <c r="AW247" s="35"/>
      <c r="AX247" s="179"/>
    </row>
    <row r="248" spans="34:50" ht="13.5">
      <c r="AH248" s="127"/>
      <c r="AI248" s="126"/>
      <c r="AJ248" s="128"/>
      <c r="AK248" s="126"/>
      <c r="AL248" s="136"/>
      <c r="AP248" s="15"/>
      <c r="AQ248" s="46"/>
      <c r="AR248" s="15"/>
      <c r="AS248" s="35"/>
      <c r="AT248" s="35"/>
      <c r="AU248" s="35"/>
      <c r="AV248" s="35"/>
      <c r="AW248" s="35"/>
      <c r="AX248" s="179"/>
    </row>
    <row r="249" spans="34:50" ht="13.5">
      <c r="AH249" s="127"/>
      <c r="AI249" s="126"/>
      <c r="AJ249" s="128"/>
      <c r="AK249" s="126"/>
      <c r="AL249" s="136"/>
      <c r="AP249" s="15"/>
      <c r="AQ249" s="46"/>
      <c r="AR249" s="15"/>
      <c r="AS249" s="35"/>
      <c r="AT249" s="35"/>
      <c r="AU249" s="35"/>
      <c r="AV249" s="35"/>
      <c r="AW249" s="35"/>
      <c r="AX249" s="179"/>
    </row>
    <row r="250" spans="34:50" ht="13.5">
      <c r="AH250" s="127"/>
      <c r="AI250" s="126"/>
      <c r="AJ250" s="128"/>
      <c r="AK250" s="126"/>
      <c r="AL250" s="136"/>
      <c r="AP250" s="15"/>
      <c r="AQ250" s="46"/>
      <c r="AR250" s="15"/>
      <c r="AS250" s="35"/>
      <c r="AT250" s="35"/>
      <c r="AU250" s="35"/>
      <c r="AV250" s="35"/>
      <c r="AW250" s="35"/>
      <c r="AX250" s="179"/>
    </row>
    <row r="251" spans="34:50" ht="13.5">
      <c r="AH251" s="127"/>
      <c r="AI251" s="126"/>
      <c r="AJ251" s="128"/>
      <c r="AK251" s="126"/>
      <c r="AL251" s="136"/>
      <c r="AP251" s="15"/>
      <c r="AQ251" s="46"/>
      <c r="AR251" s="15"/>
      <c r="AS251" s="35"/>
      <c r="AT251" s="35"/>
      <c r="AU251" s="35"/>
      <c r="AV251" s="35"/>
      <c r="AW251" s="35"/>
      <c r="AX251" s="179"/>
    </row>
    <row r="252" spans="34:50" ht="13.5">
      <c r="AH252" s="127"/>
      <c r="AI252" s="126"/>
      <c r="AJ252" s="128"/>
      <c r="AK252" s="126"/>
      <c r="AL252" s="136"/>
      <c r="AP252" s="15"/>
      <c r="AQ252" s="46"/>
      <c r="AR252" s="15"/>
      <c r="AS252" s="35"/>
      <c r="AT252" s="35"/>
      <c r="AU252" s="35"/>
      <c r="AV252" s="35"/>
      <c r="AW252" s="35"/>
      <c r="AX252" s="179"/>
    </row>
    <row r="253" spans="34:50" ht="13.5">
      <c r="AH253" s="127"/>
      <c r="AI253" s="126"/>
      <c r="AJ253" s="128"/>
      <c r="AK253" s="126"/>
      <c r="AL253" s="136"/>
      <c r="AP253" s="15"/>
      <c r="AQ253" s="46"/>
      <c r="AR253" s="15"/>
      <c r="AS253" s="35"/>
      <c r="AT253" s="35"/>
      <c r="AU253" s="35"/>
      <c r="AV253" s="35"/>
      <c r="AW253" s="35"/>
      <c r="AX253" s="179"/>
    </row>
    <row r="254" spans="34:50" ht="13.5">
      <c r="AH254" s="127"/>
      <c r="AI254" s="126"/>
      <c r="AJ254" s="128"/>
      <c r="AK254" s="126"/>
      <c r="AL254" s="136"/>
      <c r="AP254" s="15"/>
      <c r="AQ254" s="46"/>
      <c r="AR254" s="15"/>
      <c r="AS254" s="35"/>
      <c r="AT254" s="35"/>
      <c r="AU254" s="35"/>
      <c r="AV254" s="35"/>
      <c r="AW254" s="35"/>
      <c r="AX254" s="179"/>
    </row>
    <row r="255" spans="34:50" ht="13.5">
      <c r="AH255" s="127"/>
      <c r="AI255" s="126"/>
      <c r="AJ255" s="128"/>
      <c r="AK255" s="126"/>
      <c r="AL255" s="136"/>
      <c r="AP255" s="15"/>
      <c r="AQ255" s="46"/>
      <c r="AR255" s="15"/>
      <c r="AS255" s="35"/>
      <c r="AT255" s="35"/>
      <c r="AU255" s="35"/>
      <c r="AV255" s="35"/>
      <c r="AW255" s="35"/>
      <c r="AX255" s="179"/>
    </row>
    <row r="256" spans="34:50" ht="13.5">
      <c r="AH256" s="127"/>
      <c r="AI256" s="126"/>
      <c r="AJ256" s="128"/>
      <c r="AK256" s="126"/>
      <c r="AL256" s="136"/>
      <c r="AP256" s="15"/>
      <c r="AQ256" s="46"/>
      <c r="AR256" s="15"/>
      <c r="AS256" s="35"/>
      <c r="AT256" s="35"/>
      <c r="AU256" s="35"/>
      <c r="AV256" s="35"/>
      <c r="AW256" s="35"/>
      <c r="AX256" s="179"/>
    </row>
    <row r="257" spans="34:50" ht="13.5">
      <c r="AH257" s="127"/>
      <c r="AI257" s="126"/>
      <c r="AJ257" s="128"/>
      <c r="AK257" s="126"/>
      <c r="AL257" s="136"/>
      <c r="AP257" s="15"/>
      <c r="AQ257" s="46"/>
      <c r="AR257" s="15"/>
      <c r="AS257" s="35"/>
      <c r="AT257" s="35"/>
      <c r="AU257" s="35"/>
      <c r="AV257" s="35"/>
      <c r="AW257" s="35"/>
      <c r="AX257" s="179"/>
    </row>
    <row r="258" spans="34:50" ht="13.5">
      <c r="AH258" s="127"/>
      <c r="AI258" s="126"/>
      <c r="AJ258" s="128"/>
      <c r="AK258" s="126"/>
      <c r="AL258" s="136"/>
      <c r="AP258" s="15"/>
      <c r="AQ258" s="46"/>
      <c r="AR258" s="15"/>
      <c r="AS258" s="35"/>
      <c r="AT258" s="35"/>
      <c r="AU258" s="35"/>
      <c r="AV258" s="35"/>
      <c r="AW258" s="35"/>
      <c r="AX258" s="179"/>
    </row>
    <row r="259" spans="34:50" ht="13.5">
      <c r="AH259" s="127"/>
      <c r="AI259" s="126"/>
      <c r="AJ259" s="128"/>
      <c r="AK259" s="126"/>
      <c r="AL259" s="136"/>
      <c r="AP259" s="15"/>
      <c r="AQ259" s="46"/>
      <c r="AR259" s="15"/>
      <c r="AS259" s="35"/>
      <c r="AT259" s="35"/>
      <c r="AU259" s="35"/>
      <c r="AV259" s="35"/>
      <c r="AW259" s="35"/>
      <c r="AX259" s="179"/>
    </row>
    <row r="260" spans="34:50" ht="13.5">
      <c r="AH260" s="127"/>
      <c r="AI260" s="126"/>
      <c r="AJ260" s="128"/>
      <c r="AK260" s="126"/>
      <c r="AL260" s="136"/>
      <c r="AP260" s="15"/>
      <c r="AQ260" s="46"/>
      <c r="AR260" s="15"/>
      <c r="AS260" s="35"/>
      <c r="AT260" s="35"/>
      <c r="AU260" s="35"/>
      <c r="AV260" s="35"/>
      <c r="AW260" s="35"/>
      <c r="AX260" s="179"/>
    </row>
    <row r="261" spans="34:50" ht="13.5">
      <c r="AH261" s="127"/>
      <c r="AI261" s="126"/>
      <c r="AJ261" s="128"/>
      <c r="AK261" s="126"/>
      <c r="AL261" s="136"/>
      <c r="AP261" s="15"/>
      <c r="AQ261" s="46"/>
      <c r="AR261" s="15"/>
      <c r="AS261" s="35"/>
      <c r="AT261" s="35"/>
      <c r="AU261" s="35"/>
      <c r="AV261" s="35"/>
      <c r="AW261" s="35"/>
      <c r="AX261" s="179"/>
    </row>
    <row r="262" spans="34:50" ht="13.5">
      <c r="AH262" s="127"/>
      <c r="AI262" s="126"/>
      <c r="AJ262" s="128"/>
      <c r="AK262" s="126"/>
      <c r="AL262" s="136"/>
      <c r="AP262" s="15"/>
      <c r="AQ262" s="46"/>
      <c r="AR262" s="15"/>
      <c r="AS262" s="35"/>
      <c r="AT262" s="35"/>
      <c r="AU262" s="35"/>
      <c r="AV262" s="35"/>
      <c r="AW262" s="35"/>
      <c r="AX262" s="179"/>
    </row>
    <row r="263" spans="34:50" ht="13.5">
      <c r="AH263" s="127"/>
      <c r="AI263" s="126"/>
      <c r="AJ263" s="128"/>
      <c r="AK263" s="126"/>
      <c r="AL263" s="136"/>
      <c r="AP263" s="15"/>
      <c r="AQ263" s="46"/>
      <c r="AR263" s="15"/>
      <c r="AS263" s="35"/>
      <c r="AT263" s="35"/>
      <c r="AU263" s="35"/>
      <c r="AV263" s="35"/>
      <c r="AW263" s="35"/>
      <c r="AX263" s="179"/>
    </row>
    <row r="264" spans="34:50" ht="13.5">
      <c r="AH264" s="127"/>
      <c r="AI264" s="126"/>
      <c r="AJ264" s="128"/>
      <c r="AK264" s="126"/>
      <c r="AL264" s="136"/>
      <c r="AP264" s="15"/>
      <c r="AQ264" s="46"/>
      <c r="AR264" s="15"/>
      <c r="AS264" s="35"/>
      <c r="AT264" s="35"/>
      <c r="AU264" s="35"/>
      <c r="AV264" s="35"/>
      <c r="AW264" s="35"/>
      <c r="AX264" s="179"/>
    </row>
    <row r="265" spans="34:50" ht="13.5">
      <c r="AH265" s="127"/>
      <c r="AI265" s="126"/>
      <c r="AJ265" s="128"/>
      <c r="AK265" s="126"/>
      <c r="AL265" s="136"/>
      <c r="AP265" s="15"/>
      <c r="AQ265" s="46"/>
      <c r="AR265" s="15"/>
      <c r="AS265" s="35"/>
      <c r="AT265" s="35"/>
      <c r="AU265" s="35"/>
      <c r="AV265" s="35"/>
      <c r="AW265" s="35"/>
      <c r="AX265" s="179"/>
    </row>
    <row r="266" spans="34:50" ht="13.5">
      <c r="AH266" s="127"/>
      <c r="AI266" s="126"/>
      <c r="AJ266" s="128"/>
      <c r="AK266" s="126"/>
      <c r="AL266" s="136"/>
      <c r="AP266" s="15"/>
      <c r="AQ266" s="46"/>
      <c r="AR266" s="15"/>
      <c r="AS266" s="35"/>
      <c r="AT266" s="35"/>
      <c r="AU266" s="35"/>
      <c r="AV266" s="35"/>
      <c r="AW266" s="35"/>
      <c r="AX266" s="179"/>
    </row>
    <row r="267" spans="34:50" ht="13.5">
      <c r="AH267" s="127"/>
      <c r="AI267" s="126"/>
      <c r="AJ267" s="128"/>
      <c r="AK267" s="126"/>
      <c r="AL267" s="136"/>
      <c r="AP267" s="15"/>
      <c r="AQ267" s="46"/>
      <c r="AR267" s="15"/>
      <c r="AS267" s="35"/>
      <c r="AT267" s="35"/>
      <c r="AU267" s="35"/>
      <c r="AV267" s="35"/>
      <c r="AW267" s="35"/>
      <c r="AX267" s="179"/>
    </row>
    <row r="268" spans="34:50" ht="13.5">
      <c r="AH268" s="127"/>
      <c r="AI268" s="126"/>
      <c r="AJ268" s="128"/>
      <c r="AK268" s="126"/>
      <c r="AL268" s="136"/>
      <c r="AP268" s="15"/>
      <c r="AQ268" s="46"/>
      <c r="AR268" s="15"/>
      <c r="AS268" s="35"/>
      <c r="AT268" s="35"/>
      <c r="AU268" s="35"/>
      <c r="AV268" s="35"/>
      <c r="AW268" s="35"/>
      <c r="AX268" s="179"/>
    </row>
    <row r="269" spans="34:50" ht="13.5">
      <c r="AH269" s="127"/>
      <c r="AI269" s="126"/>
      <c r="AJ269" s="128"/>
      <c r="AK269" s="126"/>
      <c r="AL269" s="136"/>
      <c r="AP269" s="15"/>
      <c r="AQ269" s="46"/>
      <c r="AR269" s="15"/>
      <c r="AS269" s="35"/>
      <c r="AT269" s="35"/>
      <c r="AU269" s="35"/>
      <c r="AV269" s="35"/>
      <c r="AW269" s="35"/>
      <c r="AX269" s="179"/>
    </row>
    <row r="270" spans="34:50" ht="13.5">
      <c r="AH270" s="127"/>
      <c r="AI270" s="126"/>
      <c r="AJ270" s="128"/>
      <c r="AK270" s="126"/>
      <c r="AL270" s="136"/>
      <c r="AP270" s="15"/>
      <c r="AQ270" s="46"/>
      <c r="AR270" s="15"/>
      <c r="AS270" s="35"/>
      <c r="AT270" s="35"/>
      <c r="AU270" s="35"/>
      <c r="AV270" s="35"/>
      <c r="AW270" s="35"/>
      <c r="AX270" s="179"/>
    </row>
    <row r="271" spans="34:50" ht="13.5">
      <c r="AH271" s="127"/>
      <c r="AI271" s="126"/>
      <c r="AJ271" s="128"/>
      <c r="AK271" s="126"/>
      <c r="AL271" s="136"/>
      <c r="AP271" s="15"/>
      <c r="AQ271" s="46"/>
      <c r="AR271" s="15"/>
      <c r="AS271" s="35"/>
      <c r="AT271" s="35"/>
      <c r="AU271" s="35"/>
      <c r="AV271" s="35"/>
      <c r="AW271" s="35"/>
      <c r="AX271" s="179"/>
    </row>
    <row r="272" spans="34:50" ht="13.5">
      <c r="AH272" s="127"/>
      <c r="AI272" s="126"/>
      <c r="AJ272" s="128"/>
      <c r="AK272" s="126"/>
      <c r="AL272" s="136"/>
      <c r="AP272" s="15"/>
      <c r="AQ272" s="46"/>
      <c r="AR272" s="15"/>
      <c r="AS272" s="35"/>
      <c r="AT272" s="35"/>
      <c r="AU272" s="35"/>
      <c r="AV272" s="35"/>
      <c r="AW272" s="35"/>
      <c r="AX272" s="179"/>
    </row>
    <row r="273" spans="34:38" ht="13.5">
      <c r="AH273" s="127"/>
      <c r="AI273" s="126"/>
      <c r="AJ273" s="128"/>
      <c r="AK273" s="126"/>
      <c r="AL273" s="136"/>
    </row>
    <row r="274" spans="34:38" ht="13.5">
      <c r="AH274" s="127"/>
      <c r="AI274" s="126"/>
      <c r="AJ274" s="128"/>
      <c r="AK274" s="126"/>
      <c r="AL274" s="136"/>
    </row>
    <row r="275" spans="34:38" ht="13.5">
      <c r="AH275" s="127"/>
      <c r="AI275" s="126"/>
      <c r="AJ275" s="128"/>
      <c r="AK275" s="126"/>
      <c r="AL275" s="136"/>
    </row>
    <row r="276" spans="34:38" ht="13.5">
      <c r="AH276" s="127"/>
      <c r="AI276" s="126"/>
      <c r="AJ276" s="128"/>
      <c r="AK276" s="126"/>
      <c r="AL276" s="136"/>
    </row>
    <row r="277" spans="34:38" ht="13.5">
      <c r="AH277" s="127"/>
      <c r="AI277" s="126"/>
      <c r="AJ277" s="128"/>
      <c r="AK277" s="126"/>
      <c r="AL277" s="136"/>
    </row>
    <row r="278" spans="34:38" ht="13.5">
      <c r="AH278" s="127"/>
      <c r="AI278" s="126"/>
      <c r="AJ278" s="128"/>
      <c r="AK278" s="126"/>
      <c r="AL278" s="136"/>
    </row>
    <row r="279" spans="34:38" ht="13.5">
      <c r="AH279" s="127"/>
      <c r="AI279" s="126"/>
      <c r="AJ279" s="128"/>
      <c r="AK279" s="126"/>
      <c r="AL279" s="136"/>
    </row>
    <row r="280" spans="34:38" ht="13.5">
      <c r="AH280" s="127"/>
      <c r="AI280" s="126"/>
      <c r="AJ280" s="128"/>
      <c r="AK280" s="126"/>
      <c r="AL280" s="136"/>
    </row>
    <row r="281" spans="34:38" ht="13.5">
      <c r="AH281" s="127"/>
      <c r="AI281" s="126"/>
      <c r="AJ281" s="128"/>
      <c r="AK281" s="126"/>
      <c r="AL281" s="136"/>
    </row>
    <row r="282" spans="34:38" ht="13.5">
      <c r="AH282" s="127"/>
      <c r="AI282" s="126"/>
      <c r="AJ282" s="128"/>
      <c r="AK282" s="126"/>
      <c r="AL282" s="136"/>
    </row>
    <row r="283" spans="34:38" ht="13.5">
      <c r="AH283" s="127"/>
      <c r="AI283" s="126"/>
      <c r="AJ283" s="128"/>
      <c r="AK283" s="126"/>
      <c r="AL283" s="136"/>
    </row>
    <row r="284" spans="34:38" ht="13.5">
      <c r="AH284" s="127"/>
      <c r="AI284" s="126"/>
      <c r="AJ284" s="128"/>
      <c r="AK284" s="126"/>
      <c r="AL284" s="136"/>
    </row>
    <row r="285" spans="34:38" ht="13.5">
      <c r="AH285" s="127"/>
      <c r="AI285" s="126"/>
      <c r="AJ285" s="128"/>
      <c r="AK285" s="126"/>
      <c r="AL285" s="136"/>
    </row>
    <row r="286" spans="34:38" ht="13.5">
      <c r="AH286" s="127"/>
      <c r="AI286" s="126"/>
      <c r="AJ286" s="128"/>
      <c r="AK286" s="126"/>
      <c r="AL286" s="136"/>
    </row>
    <row r="287" spans="34:38" ht="13.5">
      <c r="AH287" s="127"/>
      <c r="AI287" s="126"/>
      <c r="AJ287" s="128"/>
      <c r="AK287" s="126"/>
      <c r="AL287" s="136"/>
    </row>
    <row r="288" spans="34:38" ht="13.5">
      <c r="AH288" s="127"/>
      <c r="AI288" s="126"/>
      <c r="AJ288" s="128"/>
      <c r="AK288" s="126"/>
      <c r="AL288" s="136"/>
    </row>
    <row r="289" spans="34:38" ht="13.5">
      <c r="AH289" s="127"/>
      <c r="AI289" s="126"/>
      <c r="AJ289" s="128"/>
      <c r="AK289" s="126"/>
      <c r="AL289" s="136"/>
    </row>
    <row r="290" spans="34:38" ht="13.5">
      <c r="AH290" s="127"/>
      <c r="AI290" s="126"/>
      <c r="AJ290" s="128"/>
      <c r="AK290" s="126"/>
      <c r="AL290" s="136"/>
    </row>
    <row r="291" spans="34:38" ht="13.5">
      <c r="AH291" s="127"/>
      <c r="AI291" s="126"/>
      <c r="AJ291" s="128"/>
      <c r="AK291" s="126"/>
      <c r="AL291" s="136"/>
    </row>
    <row r="292" spans="34:38" ht="13.5">
      <c r="AH292" s="127"/>
      <c r="AI292" s="126"/>
      <c r="AJ292" s="128"/>
      <c r="AK292" s="126"/>
      <c r="AL292" s="136"/>
    </row>
    <row r="293" spans="34:38" ht="13.5">
      <c r="AH293" s="127"/>
      <c r="AI293" s="126"/>
      <c r="AJ293" s="128"/>
      <c r="AK293" s="126"/>
      <c r="AL293" s="136"/>
    </row>
    <row r="294" spans="34:38" ht="13.5">
      <c r="AH294" s="127"/>
      <c r="AI294" s="126"/>
      <c r="AJ294" s="128"/>
      <c r="AK294" s="126"/>
      <c r="AL294" s="136"/>
    </row>
    <row r="295" spans="34:38" ht="13.5">
      <c r="AH295" s="127"/>
      <c r="AI295" s="126"/>
      <c r="AJ295" s="128"/>
      <c r="AK295" s="126"/>
      <c r="AL295" s="136"/>
    </row>
    <row r="296" spans="34:38" ht="13.5">
      <c r="AH296" s="127"/>
      <c r="AI296" s="126"/>
      <c r="AJ296" s="128"/>
      <c r="AK296" s="126"/>
      <c r="AL296" s="136"/>
    </row>
    <row r="297" spans="34:38" ht="13.5">
      <c r="AH297" s="127"/>
      <c r="AI297" s="126"/>
      <c r="AJ297" s="128"/>
      <c r="AK297" s="126"/>
      <c r="AL297" s="136"/>
    </row>
    <row r="298" spans="34:38" ht="13.5">
      <c r="AH298" s="127"/>
      <c r="AI298" s="126"/>
      <c r="AJ298" s="128"/>
      <c r="AK298" s="126"/>
      <c r="AL298" s="136"/>
    </row>
    <row r="299" spans="34:38" ht="13.5">
      <c r="AH299" s="127"/>
      <c r="AI299" s="126"/>
      <c r="AJ299" s="128"/>
      <c r="AK299" s="126"/>
      <c r="AL299" s="136"/>
    </row>
    <row r="300" spans="34:38" ht="13.5">
      <c r="AH300" s="127"/>
      <c r="AI300" s="126"/>
      <c r="AJ300" s="128"/>
      <c r="AK300" s="126"/>
      <c r="AL300" s="136"/>
    </row>
    <row r="301" spans="34:38" ht="13.5">
      <c r="AH301" s="127"/>
      <c r="AI301" s="126"/>
      <c r="AJ301" s="128"/>
      <c r="AK301" s="126"/>
      <c r="AL301" s="136"/>
    </row>
    <row r="302" spans="34:38" ht="13.5">
      <c r="AH302" s="127"/>
      <c r="AI302" s="126"/>
      <c r="AJ302" s="128"/>
      <c r="AK302" s="126"/>
      <c r="AL302" s="136"/>
    </row>
    <row r="303" spans="34:38" ht="13.5">
      <c r="AH303" s="127"/>
      <c r="AI303" s="126"/>
      <c r="AJ303" s="128"/>
      <c r="AK303" s="126"/>
      <c r="AL303" s="136"/>
    </row>
    <row r="304" spans="34:38" ht="13.5">
      <c r="AH304" s="127"/>
      <c r="AI304" s="126"/>
      <c r="AJ304" s="128"/>
      <c r="AK304" s="126"/>
      <c r="AL304" s="136"/>
    </row>
    <row r="305" spans="34:38" ht="13.5">
      <c r="AH305" s="127"/>
      <c r="AI305" s="126"/>
      <c r="AJ305" s="128"/>
      <c r="AK305" s="126"/>
      <c r="AL305" s="136"/>
    </row>
    <row r="306" spans="34:38" ht="13.5">
      <c r="AH306" s="127"/>
      <c r="AI306" s="126"/>
      <c r="AJ306" s="128"/>
      <c r="AK306" s="126"/>
      <c r="AL306" s="136"/>
    </row>
    <row r="307" spans="34:38" ht="13.5">
      <c r="AH307" s="127"/>
      <c r="AI307" s="126"/>
      <c r="AJ307" s="128"/>
      <c r="AK307" s="126"/>
      <c r="AL307" s="136"/>
    </row>
    <row r="308" spans="34:38" ht="13.5">
      <c r="AH308" s="127"/>
      <c r="AI308" s="126"/>
      <c r="AJ308" s="128"/>
      <c r="AK308" s="126"/>
      <c r="AL308" s="136"/>
    </row>
    <row r="309" spans="34:38" ht="13.5">
      <c r="AH309" s="127"/>
      <c r="AI309" s="126"/>
      <c r="AJ309" s="128"/>
      <c r="AK309" s="126"/>
      <c r="AL309" s="136"/>
    </row>
    <row r="310" spans="34:38" ht="13.5">
      <c r="AH310" s="127"/>
      <c r="AI310" s="126"/>
      <c r="AJ310" s="128"/>
      <c r="AK310" s="126"/>
      <c r="AL310" s="136"/>
    </row>
    <row r="311" spans="34:38" ht="13.5">
      <c r="AH311" s="127"/>
      <c r="AI311" s="126"/>
      <c r="AJ311" s="128"/>
      <c r="AK311" s="126"/>
      <c r="AL311" s="136"/>
    </row>
    <row r="312" spans="34:38" ht="13.5">
      <c r="AH312" s="127"/>
      <c r="AI312" s="126"/>
      <c r="AJ312" s="128"/>
      <c r="AK312" s="126"/>
      <c r="AL312" s="136"/>
    </row>
    <row r="313" spans="34:38" ht="13.5">
      <c r="AH313" s="127"/>
      <c r="AI313" s="126"/>
      <c r="AJ313" s="128"/>
      <c r="AK313" s="126"/>
      <c r="AL313" s="136"/>
    </row>
    <row r="314" spans="34:38" ht="13.5">
      <c r="AH314" s="127"/>
      <c r="AI314" s="126"/>
      <c r="AJ314" s="128"/>
      <c r="AK314" s="126"/>
      <c r="AL314" s="136"/>
    </row>
    <row r="315" spans="34:38" ht="13.5">
      <c r="AH315" s="127"/>
      <c r="AI315" s="126"/>
      <c r="AJ315" s="128"/>
      <c r="AK315" s="126"/>
      <c r="AL315" s="136"/>
    </row>
  </sheetData>
  <sheetProtection/>
  <printOptions horizontalCentered="1"/>
  <pageMargins left="0" right="0" top="0.77" bottom="0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A377"/>
  <sheetViews>
    <sheetView showGridLines="0" showRowColHeaders="0" zoomScalePageLayoutView="0" workbookViewId="0" topLeftCell="A1">
      <pane xSplit="6" topLeftCell="G1" activePane="topRight" state="frozen"/>
      <selection pane="topLeft" activeCell="C1" sqref="C1"/>
      <selection pane="topRight" activeCell="C1" sqref="C1"/>
    </sheetView>
  </sheetViews>
  <sheetFormatPr defaultColWidth="9.00390625" defaultRowHeight="13.5"/>
  <cols>
    <col min="1" max="1" width="3.25390625" style="0" hidden="1" customWidth="1"/>
    <col min="2" max="2" width="1.625" style="0" hidden="1" customWidth="1"/>
    <col min="3" max="3" width="4.25390625" style="47" customWidth="1"/>
    <col min="4" max="4" width="5.125" style="0" customWidth="1"/>
    <col min="5" max="5" width="16.00390625" style="0" customWidth="1"/>
    <col min="6" max="6" width="12.75390625" style="0" customWidth="1"/>
    <col min="7" max="7" width="9.625" style="0" customWidth="1"/>
    <col min="8" max="8" width="6.875" style="0" customWidth="1"/>
    <col min="9" max="9" width="12.75390625" style="0" customWidth="1"/>
    <col min="10" max="10" width="7.75390625" style="0" customWidth="1"/>
    <col min="11" max="20" width="3.25390625" style="47" customWidth="1"/>
    <col min="21" max="21" width="4.75390625" style="0" customWidth="1"/>
    <col min="22" max="31" width="3.25390625" style="47" customWidth="1"/>
    <col min="32" max="33" width="4.75390625" style="0" customWidth="1"/>
    <col min="34" max="34" width="7.75390625" style="48" customWidth="1"/>
    <col min="35" max="35" width="7.75390625" style="46" customWidth="1"/>
    <col min="36" max="36" width="7.75390625" style="107" customWidth="1"/>
    <col min="37" max="37" width="7.75390625" style="46" customWidth="1"/>
    <col min="38" max="38" width="7.75390625" style="15" customWidth="1"/>
    <col min="39" max="41" width="4.125" style="15" customWidth="1"/>
    <col min="42" max="42" width="3.875" style="0" customWidth="1"/>
    <col min="43" max="43" width="3.875" style="47" customWidth="1"/>
    <col min="44" max="44" width="8.375" style="0" customWidth="1"/>
    <col min="45" max="49" width="3.625" style="34" customWidth="1"/>
    <col min="50" max="50" width="3.625" style="0" customWidth="1"/>
  </cols>
  <sheetData>
    <row r="1" spans="1:16" s="132" customFormat="1" ht="42.75" customHeight="1">
      <c r="A1" s="129"/>
      <c r="B1" s="130"/>
      <c r="C1" s="131" t="s">
        <v>666</v>
      </c>
      <c r="E1" s="133"/>
      <c r="F1" s="134"/>
      <c r="G1" s="131"/>
      <c r="H1" s="131"/>
      <c r="I1" s="131"/>
      <c r="J1" s="134"/>
      <c r="K1" s="134"/>
      <c r="M1" s="135"/>
      <c r="N1" s="135"/>
      <c r="O1" s="135"/>
      <c r="P1" s="135"/>
    </row>
    <row r="2" spans="1:16" s="1" customFormat="1" ht="18.75" customHeight="1">
      <c r="A2" s="96"/>
      <c r="B2" s="102"/>
      <c r="C2" s="85" t="s">
        <v>182</v>
      </c>
      <c r="D2" s="86"/>
      <c r="E2" s="87"/>
      <c r="F2" s="85"/>
      <c r="G2" s="87"/>
      <c r="H2" s="86"/>
      <c r="I2" s="86"/>
      <c r="J2" s="86"/>
      <c r="K2" s="85"/>
      <c r="L2" s="85"/>
      <c r="M2" s="88"/>
      <c r="N2" s="21"/>
      <c r="O2" s="16"/>
      <c r="P2" s="16"/>
    </row>
    <row r="3" spans="3:49" s="2" customFormat="1" ht="12">
      <c r="C3" s="57"/>
      <c r="K3" s="57"/>
      <c r="L3" s="57"/>
      <c r="M3" s="57"/>
      <c r="N3" s="57"/>
      <c r="O3" s="57"/>
      <c r="P3" s="57"/>
      <c r="Q3" s="57"/>
      <c r="R3" s="57"/>
      <c r="S3" s="57"/>
      <c r="T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H3" s="57"/>
      <c r="AI3" s="106"/>
      <c r="AJ3" s="106"/>
      <c r="AK3" s="106"/>
      <c r="AL3" s="27"/>
      <c r="AM3" s="27"/>
      <c r="AN3" s="27"/>
      <c r="AO3" s="27"/>
      <c r="AQ3" s="57"/>
      <c r="AS3" s="31"/>
      <c r="AT3" s="31"/>
      <c r="AU3" s="31"/>
      <c r="AV3" s="31"/>
      <c r="AW3" s="31"/>
    </row>
    <row r="4" spans="3:49" s="1" customFormat="1" ht="13.5">
      <c r="C4" s="48" t="s">
        <v>79</v>
      </c>
      <c r="E4" s="18"/>
      <c r="F4" s="37"/>
      <c r="G4" s="18"/>
      <c r="H4" s="16"/>
      <c r="I4" s="18"/>
      <c r="J4" s="16"/>
      <c r="K4" s="48"/>
      <c r="L4" s="48"/>
      <c r="M4" s="48"/>
      <c r="N4" s="48"/>
      <c r="O4" s="48"/>
      <c r="P4" s="48"/>
      <c r="Q4" s="48"/>
      <c r="R4" s="48"/>
      <c r="S4" s="48"/>
      <c r="T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H4" s="48"/>
      <c r="AI4" s="107"/>
      <c r="AJ4" s="107"/>
      <c r="AK4" s="107"/>
      <c r="AL4" s="16"/>
      <c r="AM4" s="16"/>
      <c r="AN4" s="16"/>
      <c r="AO4" s="16"/>
      <c r="AP4" s="19"/>
      <c r="AQ4" s="111"/>
      <c r="AR4" s="19"/>
      <c r="AS4" s="33"/>
      <c r="AT4" s="33"/>
      <c r="AU4" s="34"/>
      <c r="AV4" s="34"/>
      <c r="AW4" s="34"/>
    </row>
    <row r="5" spans="1:49" s="2" customFormat="1" ht="12">
      <c r="A5" s="99"/>
      <c r="C5" s="104"/>
      <c r="D5" s="3" t="s">
        <v>33</v>
      </c>
      <c r="E5" s="29"/>
      <c r="F5" s="25"/>
      <c r="G5" s="23"/>
      <c r="H5" s="28"/>
      <c r="I5" s="23"/>
      <c r="J5" s="28"/>
      <c r="K5" s="58" t="s">
        <v>34</v>
      </c>
      <c r="L5" s="61"/>
      <c r="M5" s="61"/>
      <c r="N5" s="61"/>
      <c r="O5" s="61"/>
      <c r="P5" s="61"/>
      <c r="Q5" s="61"/>
      <c r="R5" s="61"/>
      <c r="S5" s="61"/>
      <c r="T5" s="61"/>
      <c r="U5" s="3" t="s">
        <v>99</v>
      </c>
      <c r="V5" s="61" t="s">
        <v>35</v>
      </c>
      <c r="W5" s="61"/>
      <c r="X5" s="61"/>
      <c r="Y5" s="61"/>
      <c r="Z5" s="61"/>
      <c r="AA5" s="61"/>
      <c r="AB5" s="61"/>
      <c r="AC5" s="61"/>
      <c r="AD5" s="61"/>
      <c r="AE5" s="61"/>
      <c r="AF5" s="3" t="s">
        <v>100</v>
      </c>
      <c r="AG5" s="7" t="s">
        <v>101</v>
      </c>
      <c r="AH5" s="58" t="s">
        <v>102</v>
      </c>
      <c r="AI5" s="108"/>
      <c r="AJ5" s="108"/>
      <c r="AK5" s="108"/>
      <c r="AL5" s="14"/>
      <c r="AM5" s="65"/>
      <c r="AN5" s="66" t="s">
        <v>115</v>
      </c>
      <c r="AO5" s="67"/>
      <c r="AP5" s="5" t="s">
        <v>62</v>
      </c>
      <c r="AQ5" s="112"/>
      <c r="AR5" s="3" t="s">
        <v>104</v>
      </c>
      <c r="AS5" s="70"/>
      <c r="AT5" s="71"/>
      <c r="AU5" s="72"/>
      <c r="AV5" s="71"/>
      <c r="AW5" s="72"/>
    </row>
    <row r="6" spans="1:49" s="2" customFormat="1" ht="12">
      <c r="A6" s="100" t="s">
        <v>4</v>
      </c>
      <c r="C6" s="105" t="s">
        <v>26</v>
      </c>
      <c r="D6" s="4" t="s">
        <v>36</v>
      </c>
      <c r="E6" s="30" t="s">
        <v>27</v>
      </c>
      <c r="F6" s="26" t="s">
        <v>28</v>
      </c>
      <c r="G6" s="24" t="s">
        <v>29</v>
      </c>
      <c r="H6" s="10" t="s">
        <v>105</v>
      </c>
      <c r="I6" s="24" t="s">
        <v>30</v>
      </c>
      <c r="J6" s="10" t="s">
        <v>31</v>
      </c>
      <c r="K6" s="60">
        <v>1</v>
      </c>
      <c r="L6" s="60">
        <v>2</v>
      </c>
      <c r="M6" s="60">
        <v>3</v>
      </c>
      <c r="N6" s="60">
        <v>4</v>
      </c>
      <c r="O6" s="60">
        <v>5</v>
      </c>
      <c r="P6" s="60">
        <v>6</v>
      </c>
      <c r="Q6" s="60">
        <v>7</v>
      </c>
      <c r="R6" s="60">
        <v>8</v>
      </c>
      <c r="S6" s="60">
        <v>9</v>
      </c>
      <c r="T6" s="60">
        <v>10</v>
      </c>
      <c r="U6" s="8" t="s">
        <v>106</v>
      </c>
      <c r="V6" s="60">
        <v>1</v>
      </c>
      <c r="W6" s="60">
        <v>2</v>
      </c>
      <c r="X6" s="60">
        <v>3</v>
      </c>
      <c r="Y6" s="59">
        <v>4</v>
      </c>
      <c r="Z6" s="60">
        <v>5</v>
      </c>
      <c r="AA6" s="60">
        <v>6</v>
      </c>
      <c r="AB6" s="60">
        <v>7</v>
      </c>
      <c r="AC6" s="60">
        <v>8</v>
      </c>
      <c r="AD6" s="60">
        <v>9</v>
      </c>
      <c r="AE6" s="60">
        <v>10</v>
      </c>
      <c r="AF6" s="8" t="s">
        <v>106</v>
      </c>
      <c r="AG6" s="8" t="s">
        <v>107</v>
      </c>
      <c r="AH6" s="109" t="s">
        <v>108</v>
      </c>
      <c r="AI6" s="110" t="s">
        <v>109</v>
      </c>
      <c r="AJ6" s="60" t="s">
        <v>37</v>
      </c>
      <c r="AK6" s="60" t="s">
        <v>110</v>
      </c>
      <c r="AL6" s="9" t="s">
        <v>69</v>
      </c>
      <c r="AM6" s="68" t="s">
        <v>139</v>
      </c>
      <c r="AN6" s="68" t="s">
        <v>140</v>
      </c>
      <c r="AO6" s="68" t="s">
        <v>141</v>
      </c>
      <c r="AP6" s="69" t="s">
        <v>70</v>
      </c>
      <c r="AQ6" s="109" t="s">
        <v>113</v>
      </c>
      <c r="AR6" s="4" t="s">
        <v>114</v>
      </c>
      <c r="AS6" s="73" t="s">
        <v>1</v>
      </c>
      <c r="AT6" s="74">
        <v>1</v>
      </c>
      <c r="AU6" s="73">
        <v>2</v>
      </c>
      <c r="AV6" s="74">
        <v>3</v>
      </c>
      <c r="AW6" s="73">
        <v>5</v>
      </c>
    </row>
    <row r="7" spans="1:53" s="19" customFormat="1" ht="15" customHeight="1">
      <c r="A7" s="97">
        <v>1</v>
      </c>
      <c r="B7" s="12"/>
      <c r="C7" s="97">
        <v>1</v>
      </c>
      <c r="D7" s="150">
        <v>219</v>
      </c>
      <c r="E7" s="150" t="s">
        <v>567</v>
      </c>
      <c r="F7" s="150" t="s">
        <v>568</v>
      </c>
      <c r="G7" s="150" t="s">
        <v>494</v>
      </c>
      <c r="H7" s="150">
        <v>1975</v>
      </c>
      <c r="I7" s="150" t="s">
        <v>569</v>
      </c>
      <c r="J7" s="150" t="s">
        <v>193</v>
      </c>
      <c r="K7" s="149">
        <v>0</v>
      </c>
      <c r="L7" s="149">
        <v>0</v>
      </c>
      <c r="M7" s="149">
        <v>0</v>
      </c>
      <c r="N7" s="149">
        <v>5</v>
      </c>
      <c r="O7" s="149">
        <v>0</v>
      </c>
      <c r="P7" s="149">
        <v>1</v>
      </c>
      <c r="Q7" s="149">
        <v>0</v>
      </c>
      <c r="R7" s="149">
        <v>0</v>
      </c>
      <c r="S7" s="149">
        <v>0</v>
      </c>
      <c r="T7" s="149">
        <v>5</v>
      </c>
      <c r="U7" s="121">
        <f aca="true" t="shared" si="0" ref="U7:U19">SUM(K7:T7)</f>
        <v>11</v>
      </c>
      <c r="V7" s="149">
        <v>0</v>
      </c>
      <c r="W7" s="149">
        <v>0</v>
      </c>
      <c r="X7" s="149">
        <v>0</v>
      </c>
      <c r="Y7" s="149">
        <v>0</v>
      </c>
      <c r="Z7" s="149">
        <v>0</v>
      </c>
      <c r="AA7" s="149">
        <v>0</v>
      </c>
      <c r="AB7" s="149">
        <v>0</v>
      </c>
      <c r="AC7" s="149">
        <v>0</v>
      </c>
      <c r="AD7" s="149">
        <v>0</v>
      </c>
      <c r="AE7" s="149">
        <v>1</v>
      </c>
      <c r="AF7" s="121">
        <f aca="true" t="shared" si="1" ref="AF7:AF19">SUM(V7:AE7)</f>
        <v>1</v>
      </c>
      <c r="AG7" s="121">
        <f aca="true" t="shared" si="2" ref="AG7:AG19">AF7+U7</f>
        <v>12</v>
      </c>
      <c r="AH7" s="137">
        <v>0.270833333333333</v>
      </c>
      <c r="AI7" s="142">
        <v>0</v>
      </c>
      <c r="AJ7" s="142">
        <v>0.41805555555555557</v>
      </c>
      <c r="AK7" s="142">
        <v>0.6590277777777778</v>
      </c>
      <c r="AL7" s="180">
        <f aca="true" t="shared" si="3" ref="AL7:AL19">ROUND(AK7-AJ7-AI7,7)</f>
        <v>0.2409722</v>
      </c>
      <c r="AM7" s="155">
        <f aca="true" t="shared" si="4" ref="AM7:AM19">IF((AL7-AH7)&lt;0,0,HOUR(AL7-AH7))</f>
        <v>0</v>
      </c>
      <c r="AN7" s="155">
        <f aca="true" t="shared" si="5" ref="AN7:AN19">IF((AL7-AH7)&lt;0,0,MINUTE(AL7-AH7))</f>
        <v>0</v>
      </c>
      <c r="AO7" s="155">
        <f aca="true" t="shared" si="6" ref="AO7:AO19">IF((AL7-AH7)&lt;0,0,SECOND(AL7-AH7))</f>
        <v>0</v>
      </c>
      <c r="AP7" s="156">
        <f>IF((ROUND(AL7-AH7,7))&lt;0,0,IF(AM7&gt;=1,"DQ",IF(AN7&gt;=1,VLOOKUP(AN7,#REF!,2),1)))</f>
        <v>0</v>
      </c>
      <c r="AQ7" s="44">
        <v>0</v>
      </c>
      <c r="AR7" s="151">
        <f aca="true" t="shared" si="7" ref="AR7:AR19">AG7+AP7+AQ7</f>
        <v>12</v>
      </c>
      <c r="AS7" s="181">
        <f aca="true" t="shared" si="8" ref="AS7:AS19">COUNTIF(K7:T7,"0")+COUNTIF(V7:AE7,"0")</f>
        <v>16</v>
      </c>
      <c r="AT7" s="181">
        <f aca="true" t="shared" si="9" ref="AT7:AT19">COUNTIF(K7:T7,"1")+COUNTIF(V7:AE7,"1")</f>
        <v>2</v>
      </c>
      <c r="AU7" s="181">
        <f aca="true" t="shared" si="10" ref="AU7:AU19">COUNTIF(K7:T7,"2")+COUNTIF(V7:AE7,"2")</f>
        <v>0</v>
      </c>
      <c r="AV7" s="181">
        <f aca="true" t="shared" si="11" ref="AV7:AV19">COUNTIF(K7:T7,"3")+COUNTIF(V7:AE7,"3")</f>
        <v>0</v>
      </c>
      <c r="AW7" s="181">
        <f aca="true" t="shared" si="12" ref="AW7:AW19">COUNTIF(K7:T7,"5")+COUNTIF(V7:AE7,"5")</f>
        <v>2</v>
      </c>
      <c r="AX7" s="147">
        <f aca="true" t="shared" si="13" ref="AX7:AX19">(AS7*100000000000)+(AT7*100000000)+(AU7*100000)+(AV7*100)</f>
        <v>1600200000000</v>
      </c>
      <c r="AY7" s="45"/>
      <c r="AZ7" s="45"/>
      <c r="BA7" s="45"/>
    </row>
    <row r="8" spans="1:53" s="19" customFormat="1" ht="15" customHeight="1">
      <c r="A8" s="97">
        <v>2</v>
      </c>
      <c r="B8" s="12"/>
      <c r="C8" s="97">
        <v>2</v>
      </c>
      <c r="D8" s="150">
        <v>201</v>
      </c>
      <c r="E8" s="150" t="s">
        <v>621</v>
      </c>
      <c r="F8" s="150" t="s">
        <v>622</v>
      </c>
      <c r="G8" s="150" t="s">
        <v>602</v>
      </c>
      <c r="H8" s="150">
        <v>1987</v>
      </c>
      <c r="I8" s="150" t="s">
        <v>623</v>
      </c>
      <c r="J8" s="150"/>
      <c r="K8" s="149">
        <v>0</v>
      </c>
      <c r="L8" s="149">
        <v>5</v>
      </c>
      <c r="M8" s="149">
        <v>0</v>
      </c>
      <c r="N8" s="149">
        <v>2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1</v>
      </c>
      <c r="U8" s="121">
        <f t="shared" si="0"/>
        <v>8</v>
      </c>
      <c r="V8" s="149">
        <v>0</v>
      </c>
      <c r="W8" s="149">
        <v>0</v>
      </c>
      <c r="X8" s="149">
        <v>0</v>
      </c>
      <c r="Y8" s="149">
        <v>2</v>
      </c>
      <c r="Z8" s="149">
        <v>0</v>
      </c>
      <c r="AA8" s="149">
        <v>0</v>
      </c>
      <c r="AB8" s="149">
        <v>0</v>
      </c>
      <c r="AC8" s="149">
        <v>0</v>
      </c>
      <c r="AD8" s="149">
        <v>5</v>
      </c>
      <c r="AE8" s="149">
        <v>2</v>
      </c>
      <c r="AF8" s="121">
        <f t="shared" si="1"/>
        <v>9</v>
      </c>
      <c r="AG8" s="121">
        <f t="shared" si="2"/>
        <v>17</v>
      </c>
      <c r="AH8" s="137">
        <v>0.270833333333333</v>
      </c>
      <c r="AI8" s="142">
        <v>0</v>
      </c>
      <c r="AJ8" s="142">
        <v>0.41944444444444445</v>
      </c>
      <c r="AK8" s="142">
        <v>0.6506944444444445</v>
      </c>
      <c r="AL8" s="180">
        <f t="shared" si="3"/>
        <v>0.23125</v>
      </c>
      <c r="AM8" s="155">
        <f t="shared" si="4"/>
        <v>0</v>
      </c>
      <c r="AN8" s="155">
        <f t="shared" si="5"/>
        <v>0</v>
      </c>
      <c r="AO8" s="155">
        <f t="shared" si="6"/>
        <v>0</v>
      </c>
      <c r="AP8" s="156">
        <f>IF((ROUND(AL8-AH8,7))&lt;0,0,IF(AM8&gt;=1,"DQ",IF(AN8&gt;=1,VLOOKUP(AN8,#REF!,2),1)))</f>
        <v>0</v>
      </c>
      <c r="AQ8" s="44">
        <v>0</v>
      </c>
      <c r="AR8" s="151">
        <f t="shared" si="7"/>
        <v>17</v>
      </c>
      <c r="AS8" s="181">
        <f t="shared" si="8"/>
        <v>14</v>
      </c>
      <c r="AT8" s="181">
        <f t="shared" si="9"/>
        <v>1</v>
      </c>
      <c r="AU8" s="181">
        <f t="shared" si="10"/>
        <v>3</v>
      </c>
      <c r="AV8" s="181">
        <f t="shared" si="11"/>
        <v>0</v>
      </c>
      <c r="AW8" s="181">
        <f t="shared" si="12"/>
        <v>2</v>
      </c>
      <c r="AX8" s="147">
        <f t="shared" si="13"/>
        <v>1400100300000</v>
      </c>
      <c r="AY8" s="45"/>
      <c r="AZ8" s="45"/>
      <c r="BA8" s="45"/>
    </row>
    <row r="9" spans="1:53" s="19" customFormat="1" ht="15" customHeight="1">
      <c r="A9" s="97">
        <v>3</v>
      </c>
      <c r="B9" s="12"/>
      <c r="C9" s="97">
        <v>3</v>
      </c>
      <c r="D9" s="150">
        <v>218</v>
      </c>
      <c r="E9" s="150" t="s">
        <v>677</v>
      </c>
      <c r="F9" s="150" t="s">
        <v>410</v>
      </c>
      <c r="G9" s="150" t="s">
        <v>395</v>
      </c>
      <c r="H9" s="150">
        <v>1981</v>
      </c>
      <c r="I9" s="150" t="s">
        <v>411</v>
      </c>
      <c r="J9" s="150" t="s">
        <v>223</v>
      </c>
      <c r="K9" s="149">
        <v>2</v>
      </c>
      <c r="L9" s="149">
        <v>1</v>
      </c>
      <c r="M9" s="149">
        <v>0</v>
      </c>
      <c r="N9" s="149">
        <v>1</v>
      </c>
      <c r="O9" s="149">
        <v>1</v>
      </c>
      <c r="P9" s="149">
        <v>0</v>
      </c>
      <c r="Q9" s="149">
        <v>0</v>
      </c>
      <c r="R9" s="149">
        <v>0</v>
      </c>
      <c r="S9" s="149">
        <v>2</v>
      </c>
      <c r="T9" s="149">
        <v>5</v>
      </c>
      <c r="U9" s="121">
        <f t="shared" si="0"/>
        <v>12</v>
      </c>
      <c r="V9" s="149">
        <v>1</v>
      </c>
      <c r="W9" s="149">
        <v>0</v>
      </c>
      <c r="X9" s="149">
        <v>0</v>
      </c>
      <c r="Y9" s="149">
        <v>1</v>
      </c>
      <c r="Z9" s="149">
        <v>1</v>
      </c>
      <c r="AA9" s="149">
        <v>0</v>
      </c>
      <c r="AB9" s="149">
        <v>0</v>
      </c>
      <c r="AC9" s="149">
        <v>0</v>
      </c>
      <c r="AD9" s="149">
        <v>0</v>
      </c>
      <c r="AE9" s="149">
        <v>2</v>
      </c>
      <c r="AF9" s="121">
        <f t="shared" si="1"/>
        <v>5</v>
      </c>
      <c r="AG9" s="121">
        <f t="shared" si="2"/>
        <v>17</v>
      </c>
      <c r="AH9" s="137">
        <v>0.270833333333333</v>
      </c>
      <c r="AI9" s="142">
        <v>0</v>
      </c>
      <c r="AJ9" s="142">
        <v>0.4236111111111111</v>
      </c>
      <c r="AK9" s="142">
        <v>0.6368055555555555</v>
      </c>
      <c r="AL9" s="180">
        <f t="shared" si="3"/>
        <v>0.2131944</v>
      </c>
      <c r="AM9" s="155">
        <f t="shared" si="4"/>
        <v>0</v>
      </c>
      <c r="AN9" s="155">
        <f t="shared" si="5"/>
        <v>0</v>
      </c>
      <c r="AO9" s="155">
        <f t="shared" si="6"/>
        <v>0</v>
      </c>
      <c r="AP9" s="156">
        <f>IF((ROUND(AL9-AH9,7))&lt;0,0,IF(AM9&gt;=1,"DQ",IF(AN9&gt;=1,VLOOKUP(AN9,#REF!,2),1)))</f>
        <v>0</v>
      </c>
      <c r="AQ9" s="44">
        <v>0</v>
      </c>
      <c r="AR9" s="151">
        <f t="shared" si="7"/>
        <v>17</v>
      </c>
      <c r="AS9" s="181">
        <f t="shared" si="8"/>
        <v>10</v>
      </c>
      <c r="AT9" s="181">
        <f t="shared" si="9"/>
        <v>6</v>
      </c>
      <c r="AU9" s="181">
        <f t="shared" si="10"/>
        <v>3</v>
      </c>
      <c r="AV9" s="181">
        <f t="shared" si="11"/>
        <v>0</v>
      </c>
      <c r="AW9" s="181">
        <f t="shared" si="12"/>
        <v>1</v>
      </c>
      <c r="AX9" s="147">
        <f t="shared" si="13"/>
        <v>1000600300000</v>
      </c>
      <c r="AY9" s="45"/>
      <c r="AZ9" s="45"/>
      <c r="BA9" s="45"/>
    </row>
    <row r="10" spans="1:53" s="19" customFormat="1" ht="15" customHeight="1">
      <c r="A10" s="97">
        <v>4</v>
      </c>
      <c r="B10" s="12"/>
      <c r="C10" s="97">
        <v>4</v>
      </c>
      <c r="D10" s="150">
        <v>215</v>
      </c>
      <c r="E10" s="150" t="s">
        <v>627</v>
      </c>
      <c r="F10" s="150" t="s">
        <v>592</v>
      </c>
      <c r="G10" s="150" t="s">
        <v>602</v>
      </c>
      <c r="H10" s="150">
        <v>1988</v>
      </c>
      <c r="I10" s="150" t="s">
        <v>628</v>
      </c>
      <c r="J10" s="150"/>
      <c r="K10" s="149">
        <v>2</v>
      </c>
      <c r="L10" s="149">
        <v>5</v>
      </c>
      <c r="M10" s="149">
        <v>0</v>
      </c>
      <c r="N10" s="149">
        <v>0</v>
      </c>
      <c r="O10" s="149">
        <v>3</v>
      </c>
      <c r="P10" s="149">
        <v>3</v>
      </c>
      <c r="Q10" s="149">
        <v>0</v>
      </c>
      <c r="R10" s="149">
        <v>0</v>
      </c>
      <c r="S10" s="149">
        <v>0</v>
      </c>
      <c r="T10" s="149">
        <v>5</v>
      </c>
      <c r="U10" s="121">
        <f t="shared" si="0"/>
        <v>18</v>
      </c>
      <c r="V10" s="149">
        <v>2</v>
      </c>
      <c r="W10" s="149">
        <v>0</v>
      </c>
      <c r="X10" s="149">
        <v>0</v>
      </c>
      <c r="Y10" s="149">
        <v>0</v>
      </c>
      <c r="Z10" s="149">
        <v>2</v>
      </c>
      <c r="AA10" s="149">
        <v>0</v>
      </c>
      <c r="AB10" s="149">
        <v>0</v>
      </c>
      <c r="AC10" s="149">
        <v>0</v>
      </c>
      <c r="AD10" s="149">
        <v>0</v>
      </c>
      <c r="AE10" s="149">
        <v>5</v>
      </c>
      <c r="AF10" s="121">
        <f t="shared" si="1"/>
        <v>9</v>
      </c>
      <c r="AG10" s="121">
        <f t="shared" si="2"/>
        <v>27</v>
      </c>
      <c r="AH10" s="137">
        <v>0.270833333333333</v>
      </c>
      <c r="AI10" s="142">
        <v>0</v>
      </c>
      <c r="AJ10" s="142">
        <v>0.425</v>
      </c>
      <c r="AK10" s="142">
        <v>0.6229166666666667</v>
      </c>
      <c r="AL10" s="180">
        <f t="shared" si="3"/>
        <v>0.1979167</v>
      </c>
      <c r="AM10" s="155">
        <f t="shared" si="4"/>
        <v>0</v>
      </c>
      <c r="AN10" s="155">
        <f t="shared" si="5"/>
        <v>0</v>
      </c>
      <c r="AO10" s="155">
        <f t="shared" si="6"/>
        <v>0</v>
      </c>
      <c r="AP10" s="156">
        <f>IF((ROUND(AL10-AH10,7))&lt;0,0,IF(AM10&gt;=1,"DQ",IF(AN10&gt;=1,VLOOKUP(AN10,#REF!,2),1)))</f>
        <v>0</v>
      </c>
      <c r="AQ10" s="44">
        <v>0</v>
      </c>
      <c r="AR10" s="151">
        <f t="shared" si="7"/>
        <v>27</v>
      </c>
      <c r="AS10" s="181">
        <f t="shared" si="8"/>
        <v>12</v>
      </c>
      <c r="AT10" s="181">
        <f t="shared" si="9"/>
        <v>0</v>
      </c>
      <c r="AU10" s="181">
        <f t="shared" si="10"/>
        <v>3</v>
      </c>
      <c r="AV10" s="181">
        <f t="shared" si="11"/>
        <v>2</v>
      </c>
      <c r="AW10" s="181">
        <f t="shared" si="12"/>
        <v>3</v>
      </c>
      <c r="AX10" s="147">
        <f t="shared" si="13"/>
        <v>1200000300200</v>
      </c>
      <c r="AY10" s="45"/>
      <c r="AZ10" s="45"/>
      <c r="BA10" s="45"/>
    </row>
    <row r="11" spans="1:53" s="19" customFormat="1" ht="15" customHeight="1">
      <c r="A11" s="97">
        <v>5</v>
      </c>
      <c r="B11" s="12"/>
      <c r="C11" s="97">
        <v>5</v>
      </c>
      <c r="D11" s="150">
        <v>204</v>
      </c>
      <c r="E11" s="150" t="s">
        <v>301</v>
      </c>
      <c r="F11" s="150" t="s">
        <v>302</v>
      </c>
      <c r="G11" s="150" t="s">
        <v>228</v>
      </c>
      <c r="H11" s="150">
        <v>1977</v>
      </c>
      <c r="I11" s="150" t="s">
        <v>303</v>
      </c>
      <c r="J11" s="150"/>
      <c r="K11" s="149">
        <v>2</v>
      </c>
      <c r="L11" s="149">
        <v>1</v>
      </c>
      <c r="M11" s="149">
        <v>0</v>
      </c>
      <c r="N11" s="149">
        <v>2</v>
      </c>
      <c r="O11" s="149">
        <v>2</v>
      </c>
      <c r="P11" s="149">
        <v>2</v>
      </c>
      <c r="Q11" s="149">
        <v>0</v>
      </c>
      <c r="R11" s="149">
        <v>0</v>
      </c>
      <c r="S11" s="149">
        <v>0</v>
      </c>
      <c r="T11" s="149">
        <v>5</v>
      </c>
      <c r="U11" s="121">
        <f t="shared" si="0"/>
        <v>14</v>
      </c>
      <c r="V11" s="149">
        <v>2</v>
      </c>
      <c r="W11" s="149">
        <v>1</v>
      </c>
      <c r="X11" s="149">
        <v>0</v>
      </c>
      <c r="Y11" s="149">
        <v>3</v>
      </c>
      <c r="Z11" s="149">
        <v>2</v>
      </c>
      <c r="AA11" s="149">
        <v>1</v>
      </c>
      <c r="AB11" s="149">
        <v>0</v>
      </c>
      <c r="AC11" s="149">
        <v>0</v>
      </c>
      <c r="AD11" s="149">
        <v>0</v>
      </c>
      <c r="AE11" s="149">
        <v>5</v>
      </c>
      <c r="AF11" s="121">
        <f t="shared" si="1"/>
        <v>14</v>
      </c>
      <c r="AG11" s="121">
        <f t="shared" si="2"/>
        <v>28</v>
      </c>
      <c r="AH11" s="137">
        <v>0.270833333333333</v>
      </c>
      <c r="AI11" s="142">
        <v>0</v>
      </c>
      <c r="AJ11" s="142">
        <v>0.4222222222222222</v>
      </c>
      <c r="AK11" s="142">
        <v>0.6458333333333334</v>
      </c>
      <c r="AL11" s="180">
        <f t="shared" si="3"/>
        <v>0.2236111</v>
      </c>
      <c r="AM11" s="155">
        <f t="shared" si="4"/>
        <v>0</v>
      </c>
      <c r="AN11" s="155">
        <f t="shared" si="5"/>
        <v>0</v>
      </c>
      <c r="AO11" s="155">
        <f t="shared" si="6"/>
        <v>0</v>
      </c>
      <c r="AP11" s="156">
        <f>IF((ROUND(AL11-AH11,7))&lt;0,0,IF(AM11&gt;=1,"DQ",IF(AN11&gt;=1,VLOOKUP(AN11,#REF!,2),1)))</f>
        <v>0</v>
      </c>
      <c r="AQ11" s="44">
        <v>0</v>
      </c>
      <c r="AR11" s="151">
        <f t="shared" si="7"/>
        <v>28</v>
      </c>
      <c r="AS11" s="181">
        <f t="shared" si="8"/>
        <v>8</v>
      </c>
      <c r="AT11" s="181">
        <f t="shared" si="9"/>
        <v>3</v>
      </c>
      <c r="AU11" s="181">
        <f t="shared" si="10"/>
        <v>6</v>
      </c>
      <c r="AV11" s="181">
        <f t="shared" si="11"/>
        <v>1</v>
      </c>
      <c r="AW11" s="181">
        <f t="shared" si="12"/>
        <v>2</v>
      </c>
      <c r="AX11" s="147">
        <f t="shared" si="13"/>
        <v>800300600100</v>
      </c>
      <c r="AY11" s="45"/>
      <c r="AZ11" s="45"/>
      <c r="BA11" s="45"/>
    </row>
    <row r="12" spans="1:53" s="19" customFormat="1" ht="15" customHeight="1">
      <c r="A12" s="97">
        <v>6</v>
      </c>
      <c r="B12" s="12"/>
      <c r="C12" s="97">
        <v>6</v>
      </c>
      <c r="D12" s="150">
        <v>220</v>
      </c>
      <c r="E12" s="150" t="s">
        <v>632</v>
      </c>
      <c r="F12" s="150" t="s">
        <v>622</v>
      </c>
      <c r="G12" s="150" t="s">
        <v>602</v>
      </c>
      <c r="H12" s="150">
        <v>1988</v>
      </c>
      <c r="I12" s="150" t="s">
        <v>633</v>
      </c>
      <c r="J12" s="150"/>
      <c r="K12" s="149">
        <v>5</v>
      </c>
      <c r="L12" s="149">
        <v>0</v>
      </c>
      <c r="M12" s="149">
        <v>0</v>
      </c>
      <c r="N12" s="149">
        <v>2</v>
      </c>
      <c r="O12" s="149">
        <v>2</v>
      </c>
      <c r="P12" s="149">
        <v>0</v>
      </c>
      <c r="Q12" s="149">
        <v>0</v>
      </c>
      <c r="R12" s="149">
        <v>0</v>
      </c>
      <c r="S12" s="149">
        <v>0</v>
      </c>
      <c r="T12" s="149">
        <v>5</v>
      </c>
      <c r="U12" s="121">
        <f t="shared" si="0"/>
        <v>14</v>
      </c>
      <c r="V12" s="149">
        <v>1</v>
      </c>
      <c r="W12" s="149">
        <v>2</v>
      </c>
      <c r="X12" s="149">
        <v>0</v>
      </c>
      <c r="Y12" s="149">
        <v>5</v>
      </c>
      <c r="Z12" s="149">
        <v>1</v>
      </c>
      <c r="AA12" s="149">
        <v>5</v>
      </c>
      <c r="AB12" s="149">
        <v>0</v>
      </c>
      <c r="AC12" s="149">
        <v>0</v>
      </c>
      <c r="AD12" s="149">
        <v>0</v>
      </c>
      <c r="AE12" s="149">
        <v>5</v>
      </c>
      <c r="AF12" s="121">
        <f t="shared" si="1"/>
        <v>19</v>
      </c>
      <c r="AG12" s="121">
        <f t="shared" si="2"/>
        <v>33</v>
      </c>
      <c r="AH12" s="137">
        <v>0.270833333333333</v>
      </c>
      <c r="AI12" s="142">
        <v>0</v>
      </c>
      <c r="AJ12" s="142">
        <v>0.4277777777777778</v>
      </c>
      <c r="AK12" s="142">
        <v>0.6243055555555556</v>
      </c>
      <c r="AL12" s="180">
        <f t="shared" si="3"/>
        <v>0.1965278</v>
      </c>
      <c r="AM12" s="155">
        <f t="shared" si="4"/>
        <v>0</v>
      </c>
      <c r="AN12" s="155">
        <f t="shared" si="5"/>
        <v>0</v>
      </c>
      <c r="AO12" s="155">
        <f t="shared" si="6"/>
        <v>0</v>
      </c>
      <c r="AP12" s="156">
        <f>IF((ROUND(AL12-AH12,7))&lt;0,0,IF(AM12&gt;=1,"DQ",IF(AN12&gt;=1,VLOOKUP(AN12,#REF!,2),1)))</f>
        <v>0</v>
      </c>
      <c r="AQ12" s="44">
        <v>0</v>
      </c>
      <c r="AR12" s="151">
        <f t="shared" si="7"/>
        <v>33</v>
      </c>
      <c r="AS12" s="181">
        <f t="shared" si="8"/>
        <v>10</v>
      </c>
      <c r="AT12" s="181">
        <f t="shared" si="9"/>
        <v>2</v>
      </c>
      <c r="AU12" s="181">
        <f t="shared" si="10"/>
        <v>3</v>
      </c>
      <c r="AV12" s="181">
        <f t="shared" si="11"/>
        <v>0</v>
      </c>
      <c r="AW12" s="181">
        <f t="shared" si="12"/>
        <v>5</v>
      </c>
      <c r="AX12" s="147">
        <f t="shared" si="13"/>
        <v>1000200300000</v>
      </c>
      <c r="AY12" s="45"/>
      <c r="AZ12" s="45"/>
      <c r="BA12" s="45"/>
    </row>
    <row r="13" spans="1:53" s="19" customFormat="1" ht="15" customHeight="1">
      <c r="A13" s="97">
        <v>7</v>
      </c>
      <c r="B13" s="12"/>
      <c r="C13" s="97">
        <v>7</v>
      </c>
      <c r="D13" s="150">
        <v>207</v>
      </c>
      <c r="E13" s="150" t="s">
        <v>624</v>
      </c>
      <c r="F13" s="150" t="s">
        <v>625</v>
      </c>
      <c r="G13" s="150" t="s">
        <v>602</v>
      </c>
      <c r="H13" s="150">
        <v>1986</v>
      </c>
      <c r="I13" s="150" t="s">
        <v>626</v>
      </c>
      <c r="J13" s="150"/>
      <c r="K13" s="149">
        <v>5</v>
      </c>
      <c r="L13" s="149">
        <v>1</v>
      </c>
      <c r="M13" s="149">
        <v>0</v>
      </c>
      <c r="N13" s="149">
        <v>1</v>
      </c>
      <c r="O13" s="149">
        <v>2</v>
      </c>
      <c r="P13" s="149">
        <v>1</v>
      </c>
      <c r="Q13" s="149">
        <v>0</v>
      </c>
      <c r="R13" s="149">
        <v>0</v>
      </c>
      <c r="S13" s="149">
        <v>5</v>
      </c>
      <c r="T13" s="149">
        <v>1</v>
      </c>
      <c r="U13" s="121">
        <f t="shared" si="0"/>
        <v>16</v>
      </c>
      <c r="V13" s="149">
        <v>1</v>
      </c>
      <c r="W13" s="149">
        <v>0</v>
      </c>
      <c r="X13" s="149">
        <v>0</v>
      </c>
      <c r="Y13" s="149">
        <v>0</v>
      </c>
      <c r="Z13" s="149">
        <v>5</v>
      </c>
      <c r="AA13" s="149">
        <v>2</v>
      </c>
      <c r="AB13" s="149">
        <v>0</v>
      </c>
      <c r="AC13" s="149">
        <v>0</v>
      </c>
      <c r="AD13" s="149">
        <v>5</v>
      </c>
      <c r="AE13" s="149">
        <v>5</v>
      </c>
      <c r="AF13" s="121">
        <f t="shared" si="1"/>
        <v>18</v>
      </c>
      <c r="AG13" s="121">
        <f t="shared" si="2"/>
        <v>34</v>
      </c>
      <c r="AH13" s="137">
        <v>0.270833333333333</v>
      </c>
      <c r="AI13" s="142">
        <v>0</v>
      </c>
      <c r="AJ13" s="142">
        <v>0.41111111111111115</v>
      </c>
      <c r="AK13" s="142">
        <v>0.6097222222222222</v>
      </c>
      <c r="AL13" s="180">
        <f t="shared" si="3"/>
        <v>0.1986111</v>
      </c>
      <c r="AM13" s="155">
        <f t="shared" si="4"/>
        <v>0</v>
      </c>
      <c r="AN13" s="155">
        <f t="shared" si="5"/>
        <v>0</v>
      </c>
      <c r="AO13" s="155">
        <f t="shared" si="6"/>
        <v>0</v>
      </c>
      <c r="AP13" s="156">
        <f>IF((ROUND(AL13-AH13,7))&lt;0,0,IF(AM13&gt;=1,"DQ",IF(AN13&gt;=1,VLOOKUP(AN13,#REF!,2),1)))</f>
        <v>0</v>
      </c>
      <c r="AQ13" s="44">
        <v>0</v>
      </c>
      <c r="AR13" s="151">
        <f t="shared" si="7"/>
        <v>34</v>
      </c>
      <c r="AS13" s="181">
        <f t="shared" si="8"/>
        <v>8</v>
      </c>
      <c r="AT13" s="181">
        <f t="shared" si="9"/>
        <v>5</v>
      </c>
      <c r="AU13" s="181">
        <f t="shared" si="10"/>
        <v>2</v>
      </c>
      <c r="AV13" s="181">
        <f t="shared" si="11"/>
        <v>0</v>
      </c>
      <c r="AW13" s="181">
        <f t="shared" si="12"/>
        <v>5</v>
      </c>
      <c r="AX13" s="147">
        <f t="shared" si="13"/>
        <v>800500200000</v>
      </c>
      <c r="AY13" s="45"/>
      <c r="AZ13" s="45"/>
      <c r="BA13" s="45"/>
    </row>
    <row r="14" spans="1:53" s="19" customFormat="1" ht="15" customHeight="1">
      <c r="A14" s="97">
        <v>8</v>
      </c>
      <c r="B14" s="12"/>
      <c r="C14" s="97">
        <v>8</v>
      </c>
      <c r="D14" s="150">
        <v>205</v>
      </c>
      <c r="E14" s="150" t="s">
        <v>483</v>
      </c>
      <c r="F14" s="150" t="s">
        <v>266</v>
      </c>
      <c r="G14" s="150" t="s">
        <v>451</v>
      </c>
      <c r="H14" s="150">
        <v>1982</v>
      </c>
      <c r="I14" s="150" t="s">
        <v>484</v>
      </c>
      <c r="J14" s="150" t="s">
        <v>193</v>
      </c>
      <c r="K14" s="149">
        <v>5</v>
      </c>
      <c r="L14" s="149">
        <v>0</v>
      </c>
      <c r="M14" s="149">
        <v>0</v>
      </c>
      <c r="N14" s="149">
        <v>3</v>
      </c>
      <c r="O14" s="149">
        <v>5</v>
      </c>
      <c r="P14" s="149">
        <v>1</v>
      </c>
      <c r="Q14" s="149">
        <v>5</v>
      </c>
      <c r="R14" s="149">
        <v>1</v>
      </c>
      <c r="S14" s="149">
        <v>5</v>
      </c>
      <c r="T14" s="149">
        <v>5</v>
      </c>
      <c r="U14" s="121">
        <f t="shared" si="0"/>
        <v>30</v>
      </c>
      <c r="V14" s="149">
        <v>2</v>
      </c>
      <c r="W14" s="149">
        <v>5</v>
      </c>
      <c r="X14" s="149">
        <v>0</v>
      </c>
      <c r="Y14" s="149">
        <v>3</v>
      </c>
      <c r="Z14" s="149">
        <v>5</v>
      </c>
      <c r="AA14" s="149">
        <v>0</v>
      </c>
      <c r="AB14" s="149">
        <v>1</v>
      </c>
      <c r="AC14" s="149">
        <v>0</v>
      </c>
      <c r="AD14" s="149">
        <v>0</v>
      </c>
      <c r="AE14" s="149">
        <v>5</v>
      </c>
      <c r="AF14" s="121">
        <f t="shared" si="1"/>
        <v>21</v>
      </c>
      <c r="AG14" s="121">
        <f t="shared" si="2"/>
        <v>51</v>
      </c>
      <c r="AH14" s="137">
        <v>0.2708333333333333</v>
      </c>
      <c r="AI14" s="142">
        <v>0</v>
      </c>
      <c r="AJ14" s="142">
        <v>0.4305555555555556</v>
      </c>
      <c r="AK14" s="142">
        <v>0.6701388888888888</v>
      </c>
      <c r="AL14" s="180">
        <f t="shared" si="3"/>
        <v>0.2395833</v>
      </c>
      <c r="AM14" s="155">
        <f t="shared" si="4"/>
        <v>0</v>
      </c>
      <c r="AN14" s="155">
        <f t="shared" si="5"/>
        <v>0</v>
      </c>
      <c r="AO14" s="155">
        <f t="shared" si="6"/>
        <v>0</v>
      </c>
      <c r="AP14" s="156">
        <f>IF((ROUND(AL14-AH14,7))&lt;0,0,IF(AM14&gt;=1,"DQ",IF(AN14&gt;=1,VLOOKUP(AN14,#REF!,2),1)))</f>
        <v>0</v>
      </c>
      <c r="AQ14" s="44">
        <v>0</v>
      </c>
      <c r="AR14" s="151">
        <f t="shared" si="7"/>
        <v>51</v>
      </c>
      <c r="AS14" s="181">
        <f t="shared" si="8"/>
        <v>6</v>
      </c>
      <c r="AT14" s="181">
        <f t="shared" si="9"/>
        <v>3</v>
      </c>
      <c r="AU14" s="181">
        <f t="shared" si="10"/>
        <v>1</v>
      </c>
      <c r="AV14" s="181">
        <f t="shared" si="11"/>
        <v>2</v>
      </c>
      <c r="AW14" s="181">
        <f t="shared" si="12"/>
        <v>8</v>
      </c>
      <c r="AX14" s="147">
        <f t="shared" si="13"/>
        <v>600300100200</v>
      </c>
      <c r="AY14" s="45"/>
      <c r="AZ14" s="45"/>
      <c r="BA14" s="45"/>
    </row>
    <row r="15" spans="1:53" s="19" customFormat="1" ht="15" customHeight="1">
      <c r="A15" s="97">
        <v>9</v>
      </c>
      <c r="B15" s="12"/>
      <c r="C15" s="97">
        <v>9</v>
      </c>
      <c r="D15" s="150">
        <v>206</v>
      </c>
      <c r="E15" s="150" t="s">
        <v>565</v>
      </c>
      <c r="F15" s="150" t="s">
        <v>385</v>
      </c>
      <c r="G15" s="150" t="s">
        <v>494</v>
      </c>
      <c r="H15" s="150">
        <v>1977</v>
      </c>
      <c r="I15" s="150" t="s">
        <v>566</v>
      </c>
      <c r="J15" s="150" t="s">
        <v>193</v>
      </c>
      <c r="K15" s="149">
        <v>5</v>
      </c>
      <c r="L15" s="149">
        <v>1</v>
      </c>
      <c r="M15" s="149">
        <v>1</v>
      </c>
      <c r="N15" s="149">
        <v>2</v>
      </c>
      <c r="O15" s="149">
        <v>3</v>
      </c>
      <c r="P15" s="149">
        <v>2</v>
      </c>
      <c r="Q15" s="149">
        <v>3</v>
      </c>
      <c r="R15" s="149">
        <v>2</v>
      </c>
      <c r="S15" s="149">
        <v>1</v>
      </c>
      <c r="T15" s="149">
        <v>3</v>
      </c>
      <c r="U15" s="121">
        <f t="shared" si="0"/>
        <v>23</v>
      </c>
      <c r="V15" s="149">
        <v>3</v>
      </c>
      <c r="W15" s="149">
        <v>5</v>
      </c>
      <c r="X15" s="149">
        <v>5</v>
      </c>
      <c r="Y15" s="149">
        <v>3</v>
      </c>
      <c r="Z15" s="149">
        <v>3</v>
      </c>
      <c r="AA15" s="149">
        <v>1</v>
      </c>
      <c r="AB15" s="149">
        <v>2</v>
      </c>
      <c r="AC15" s="149">
        <v>1</v>
      </c>
      <c r="AD15" s="149">
        <v>3</v>
      </c>
      <c r="AE15" s="149">
        <v>2</v>
      </c>
      <c r="AF15" s="121">
        <f t="shared" si="1"/>
        <v>28</v>
      </c>
      <c r="AG15" s="121">
        <f t="shared" si="2"/>
        <v>51</v>
      </c>
      <c r="AH15" s="137">
        <v>0.2708333333333333</v>
      </c>
      <c r="AI15" s="142">
        <v>0</v>
      </c>
      <c r="AJ15" s="142">
        <v>0.4291666666666667</v>
      </c>
      <c r="AK15" s="142">
        <v>0.6645833333333333</v>
      </c>
      <c r="AL15" s="180">
        <f t="shared" si="3"/>
        <v>0.2354167</v>
      </c>
      <c r="AM15" s="155">
        <f t="shared" si="4"/>
        <v>0</v>
      </c>
      <c r="AN15" s="155">
        <f t="shared" si="5"/>
        <v>0</v>
      </c>
      <c r="AO15" s="155">
        <f t="shared" si="6"/>
        <v>0</v>
      </c>
      <c r="AP15" s="156">
        <f>IF((ROUND(AL15-AH15,7))&lt;0,0,IF(AM15&gt;=1,"DQ",IF(AN15&gt;=1,VLOOKUP(AN15,#REF!,2),1)))</f>
        <v>0</v>
      </c>
      <c r="AQ15" s="44">
        <v>0</v>
      </c>
      <c r="AR15" s="151">
        <f t="shared" si="7"/>
        <v>51</v>
      </c>
      <c r="AS15" s="181">
        <f t="shared" si="8"/>
        <v>0</v>
      </c>
      <c r="AT15" s="181">
        <f t="shared" si="9"/>
        <v>5</v>
      </c>
      <c r="AU15" s="181">
        <f t="shared" si="10"/>
        <v>5</v>
      </c>
      <c r="AV15" s="181">
        <f t="shared" si="11"/>
        <v>7</v>
      </c>
      <c r="AW15" s="181">
        <f t="shared" si="12"/>
        <v>3</v>
      </c>
      <c r="AX15" s="147">
        <f t="shared" si="13"/>
        <v>500500700</v>
      </c>
      <c r="AY15" s="45"/>
      <c r="AZ15" s="45"/>
      <c r="BA15" s="45"/>
    </row>
    <row r="16" spans="1:53" s="19" customFormat="1" ht="15" customHeight="1">
      <c r="A16" s="97">
        <v>10</v>
      </c>
      <c r="B16" s="12"/>
      <c r="C16" s="97">
        <v>10</v>
      </c>
      <c r="D16" s="150">
        <v>214</v>
      </c>
      <c r="E16" s="150" t="s">
        <v>392</v>
      </c>
      <c r="F16" s="150" t="s">
        <v>393</v>
      </c>
      <c r="G16" s="150" t="s">
        <v>377</v>
      </c>
      <c r="H16" s="150">
        <v>1980</v>
      </c>
      <c r="I16" s="150" t="s">
        <v>653</v>
      </c>
      <c r="J16" s="150"/>
      <c r="K16" s="149">
        <v>5</v>
      </c>
      <c r="L16" s="149">
        <v>5</v>
      </c>
      <c r="M16" s="149">
        <v>3</v>
      </c>
      <c r="N16" s="149">
        <v>2</v>
      </c>
      <c r="O16" s="149">
        <v>5</v>
      </c>
      <c r="P16" s="149">
        <v>0</v>
      </c>
      <c r="Q16" s="149">
        <v>0</v>
      </c>
      <c r="R16" s="149">
        <v>0</v>
      </c>
      <c r="S16" s="149">
        <v>1</v>
      </c>
      <c r="T16" s="149">
        <v>5</v>
      </c>
      <c r="U16" s="121">
        <f t="shared" si="0"/>
        <v>26</v>
      </c>
      <c r="V16" s="149">
        <v>3</v>
      </c>
      <c r="W16" s="149">
        <v>5</v>
      </c>
      <c r="X16" s="149">
        <v>0</v>
      </c>
      <c r="Y16" s="149">
        <v>5</v>
      </c>
      <c r="Z16" s="149">
        <v>5</v>
      </c>
      <c r="AA16" s="149">
        <v>0</v>
      </c>
      <c r="AB16" s="149">
        <v>0</v>
      </c>
      <c r="AC16" s="149">
        <v>5</v>
      </c>
      <c r="AD16" s="149">
        <v>5</v>
      </c>
      <c r="AE16" s="149">
        <v>5</v>
      </c>
      <c r="AF16" s="121">
        <f t="shared" si="1"/>
        <v>33</v>
      </c>
      <c r="AG16" s="121">
        <f t="shared" si="2"/>
        <v>59</v>
      </c>
      <c r="AH16" s="137">
        <v>0.270833333333333</v>
      </c>
      <c r="AI16" s="142">
        <v>0</v>
      </c>
      <c r="AJ16" s="142">
        <v>0.4125</v>
      </c>
      <c r="AK16" s="142">
        <v>0.6333333333333333</v>
      </c>
      <c r="AL16" s="180">
        <f t="shared" si="3"/>
        <v>0.2208333</v>
      </c>
      <c r="AM16" s="155">
        <f t="shared" si="4"/>
        <v>0</v>
      </c>
      <c r="AN16" s="155">
        <f t="shared" si="5"/>
        <v>0</v>
      </c>
      <c r="AO16" s="155">
        <f t="shared" si="6"/>
        <v>0</v>
      </c>
      <c r="AP16" s="156">
        <f>IF((ROUND(AL16-AH16,7))&lt;0,0,IF(AM16&gt;=1,"DQ",IF(AN16&gt;=1,VLOOKUP(AN16,#REF!,2),1)))</f>
        <v>0</v>
      </c>
      <c r="AQ16" s="44">
        <v>0</v>
      </c>
      <c r="AR16" s="151">
        <f t="shared" si="7"/>
        <v>59</v>
      </c>
      <c r="AS16" s="181">
        <f t="shared" si="8"/>
        <v>6</v>
      </c>
      <c r="AT16" s="181">
        <f t="shared" si="9"/>
        <v>1</v>
      </c>
      <c r="AU16" s="181">
        <f t="shared" si="10"/>
        <v>1</v>
      </c>
      <c r="AV16" s="181">
        <f t="shared" si="11"/>
        <v>2</v>
      </c>
      <c r="AW16" s="181">
        <f t="shared" si="12"/>
        <v>10</v>
      </c>
      <c r="AX16" s="147">
        <f t="shared" si="13"/>
        <v>600100100200</v>
      </c>
      <c r="AY16" s="45"/>
      <c r="AZ16" s="45"/>
      <c r="BA16" s="45"/>
    </row>
    <row r="17" spans="1:53" s="19" customFormat="1" ht="15" customHeight="1">
      <c r="A17" s="97">
        <v>11</v>
      </c>
      <c r="B17" s="12"/>
      <c r="C17" s="97">
        <v>11</v>
      </c>
      <c r="D17" s="150">
        <v>216</v>
      </c>
      <c r="E17" s="150" t="s">
        <v>629</v>
      </c>
      <c r="F17" s="150" t="s">
        <v>630</v>
      </c>
      <c r="G17" s="150" t="s">
        <v>602</v>
      </c>
      <c r="H17" s="150">
        <v>1984</v>
      </c>
      <c r="I17" s="150" t="s">
        <v>631</v>
      </c>
      <c r="J17" s="150"/>
      <c r="K17" s="149">
        <v>5</v>
      </c>
      <c r="L17" s="149">
        <v>5</v>
      </c>
      <c r="M17" s="149">
        <v>5</v>
      </c>
      <c r="N17" s="149">
        <v>3</v>
      </c>
      <c r="O17" s="149">
        <v>5</v>
      </c>
      <c r="P17" s="149">
        <v>1</v>
      </c>
      <c r="Q17" s="149">
        <v>0</v>
      </c>
      <c r="R17" s="149">
        <v>5</v>
      </c>
      <c r="S17" s="149">
        <v>1</v>
      </c>
      <c r="T17" s="149">
        <v>5</v>
      </c>
      <c r="U17" s="121">
        <f t="shared" si="0"/>
        <v>35</v>
      </c>
      <c r="V17" s="149">
        <v>5</v>
      </c>
      <c r="W17" s="149">
        <v>2</v>
      </c>
      <c r="X17" s="160">
        <v>5</v>
      </c>
      <c r="Y17" s="160">
        <v>5</v>
      </c>
      <c r="Z17" s="160">
        <v>3</v>
      </c>
      <c r="AA17" s="160">
        <v>1</v>
      </c>
      <c r="AB17" s="160">
        <v>0</v>
      </c>
      <c r="AC17" s="160">
        <v>0</v>
      </c>
      <c r="AD17" s="160">
        <v>1</v>
      </c>
      <c r="AE17" s="160">
        <v>5</v>
      </c>
      <c r="AF17" s="121">
        <f t="shared" si="1"/>
        <v>27</v>
      </c>
      <c r="AG17" s="121">
        <f t="shared" si="2"/>
        <v>62</v>
      </c>
      <c r="AH17" s="137">
        <v>0.270833333333333</v>
      </c>
      <c r="AI17" s="142">
        <v>0</v>
      </c>
      <c r="AJ17" s="142">
        <v>0.4152777777777778</v>
      </c>
      <c r="AK17" s="142">
        <v>0.611111111111111</v>
      </c>
      <c r="AL17" s="180">
        <f t="shared" si="3"/>
        <v>0.1958333</v>
      </c>
      <c r="AM17" s="155">
        <f t="shared" si="4"/>
        <v>0</v>
      </c>
      <c r="AN17" s="155">
        <f t="shared" si="5"/>
        <v>0</v>
      </c>
      <c r="AO17" s="155">
        <f t="shared" si="6"/>
        <v>0</v>
      </c>
      <c r="AP17" s="156">
        <f>IF((ROUND(AL17-AH17,7))&lt;0,0,IF(AM17&gt;=1,"DQ",IF(AN17&gt;=1,VLOOKUP(AN17,#REF!,2),1)))</f>
        <v>0</v>
      </c>
      <c r="AQ17" s="44">
        <v>0</v>
      </c>
      <c r="AR17" s="151">
        <f t="shared" si="7"/>
        <v>62</v>
      </c>
      <c r="AS17" s="181">
        <f t="shared" si="8"/>
        <v>3</v>
      </c>
      <c r="AT17" s="181">
        <f t="shared" si="9"/>
        <v>4</v>
      </c>
      <c r="AU17" s="181">
        <f t="shared" si="10"/>
        <v>1</v>
      </c>
      <c r="AV17" s="181">
        <f t="shared" si="11"/>
        <v>2</v>
      </c>
      <c r="AW17" s="181">
        <f t="shared" si="12"/>
        <v>10</v>
      </c>
      <c r="AX17" s="147">
        <f t="shared" si="13"/>
        <v>300400100200</v>
      </c>
      <c r="AY17" s="45"/>
      <c r="AZ17" s="45"/>
      <c r="BA17" s="45"/>
    </row>
    <row r="18" spans="1:53" s="19" customFormat="1" ht="15" customHeight="1">
      <c r="A18" s="97">
        <v>12</v>
      </c>
      <c r="B18" s="12"/>
      <c r="C18" s="97">
        <v>12</v>
      </c>
      <c r="D18" s="150">
        <v>209</v>
      </c>
      <c r="E18" s="150" t="s">
        <v>307</v>
      </c>
      <c r="F18" s="150" t="s">
        <v>260</v>
      </c>
      <c r="G18" s="150" t="s">
        <v>228</v>
      </c>
      <c r="H18" s="150">
        <v>1973</v>
      </c>
      <c r="I18" s="150" t="s">
        <v>308</v>
      </c>
      <c r="J18" s="150" t="s">
        <v>193</v>
      </c>
      <c r="K18" s="149">
        <v>5</v>
      </c>
      <c r="L18" s="160">
        <v>5</v>
      </c>
      <c r="M18" s="160">
        <v>1</v>
      </c>
      <c r="N18" s="160">
        <v>1</v>
      </c>
      <c r="O18" s="160">
        <v>3</v>
      </c>
      <c r="P18" s="160">
        <v>5</v>
      </c>
      <c r="Q18" s="160">
        <v>5</v>
      </c>
      <c r="R18" s="160">
        <v>5</v>
      </c>
      <c r="S18" s="160">
        <v>5</v>
      </c>
      <c r="T18" s="160">
        <v>5</v>
      </c>
      <c r="U18" s="121">
        <f t="shared" si="0"/>
        <v>40</v>
      </c>
      <c r="V18" s="149">
        <v>3</v>
      </c>
      <c r="W18" s="149">
        <v>5</v>
      </c>
      <c r="X18" s="160">
        <v>1</v>
      </c>
      <c r="Y18" s="160">
        <v>3</v>
      </c>
      <c r="Z18" s="160">
        <v>3</v>
      </c>
      <c r="AA18" s="160">
        <v>2</v>
      </c>
      <c r="AB18" s="160">
        <v>2</v>
      </c>
      <c r="AC18" s="160">
        <v>5</v>
      </c>
      <c r="AD18" s="160">
        <v>3</v>
      </c>
      <c r="AE18" s="160">
        <v>5</v>
      </c>
      <c r="AF18" s="121">
        <f t="shared" si="1"/>
        <v>32</v>
      </c>
      <c r="AG18" s="121">
        <f t="shared" si="2"/>
        <v>72</v>
      </c>
      <c r="AH18" s="137">
        <v>0.270833333333333</v>
      </c>
      <c r="AI18" s="142">
        <v>0</v>
      </c>
      <c r="AJ18" s="142">
        <v>0.4166666666666667</v>
      </c>
      <c r="AK18" s="142">
        <v>0.6180555555555556</v>
      </c>
      <c r="AL18" s="180">
        <f t="shared" si="3"/>
        <v>0.2013889</v>
      </c>
      <c r="AM18" s="155">
        <f t="shared" si="4"/>
        <v>0</v>
      </c>
      <c r="AN18" s="155">
        <f t="shared" si="5"/>
        <v>0</v>
      </c>
      <c r="AO18" s="155">
        <f t="shared" si="6"/>
        <v>0</v>
      </c>
      <c r="AP18" s="156">
        <f>IF((ROUND(AL18-AH18,7))&lt;0,0,IF(AM18&gt;=1,"DQ",IF(AN18&gt;=1,VLOOKUP(AN18,#REF!,2),1)))</f>
        <v>0</v>
      </c>
      <c r="AQ18" s="44">
        <v>0</v>
      </c>
      <c r="AR18" s="151">
        <f t="shared" si="7"/>
        <v>72</v>
      </c>
      <c r="AS18" s="181">
        <f t="shared" si="8"/>
        <v>0</v>
      </c>
      <c r="AT18" s="181">
        <f t="shared" si="9"/>
        <v>3</v>
      </c>
      <c r="AU18" s="181">
        <f t="shared" si="10"/>
        <v>2</v>
      </c>
      <c r="AV18" s="181">
        <f t="shared" si="11"/>
        <v>5</v>
      </c>
      <c r="AW18" s="181">
        <f t="shared" si="12"/>
        <v>10</v>
      </c>
      <c r="AX18" s="147">
        <f t="shared" si="13"/>
        <v>300200500</v>
      </c>
      <c r="AY18" s="45"/>
      <c r="AZ18" s="45"/>
      <c r="BA18" s="45"/>
    </row>
    <row r="19" spans="1:53" s="19" customFormat="1" ht="15" customHeight="1">
      <c r="A19" s="97">
        <v>13</v>
      </c>
      <c r="B19" s="12"/>
      <c r="C19" s="97">
        <v>13</v>
      </c>
      <c r="D19" s="150">
        <v>208</v>
      </c>
      <c r="E19" s="150" t="s">
        <v>304</v>
      </c>
      <c r="F19" s="150" t="s">
        <v>305</v>
      </c>
      <c r="G19" s="150" t="s">
        <v>228</v>
      </c>
      <c r="H19" s="150">
        <v>1975</v>
      </c>
      <c r="I19" s="150" t="s">
        <v>306</v>
      </c>
      <c r="J19" s="150"/>
      <c r="K19" s="149">
        <v>5</v>
      </c>
      <c r="L19" s="160">
        <v>5</v>
      </c>
      <c r="M19" s="160">
        <v>2</v>
      </c>
      <c r="N19" s="160">
        <v>5</v>
      </c>
      <c r="O19" s="160">
        <v>5</v>
      </c>
      <c r="P19" s="160">
        <v>2</v>
      </c>
      <c r="Q19" s="160">
        <v>5</v>
      </c>
      <c r="R19" s="160">
        <v>5</v>
      </c>
      <c r="S19" s="160">
        <v>5</v>
      </c>
      <c r="T19" s="160">
        <v>5</v>
      </c>
      <c r="U19" s="121">
        <f t="shared" si="0"/>
        <v>44</v>
      </c>
      <c r="V19" s="149">
        <v>5</v>
      </c>
      <c r="W19" s="149">
        <v>5</v>
      </c>
      <c r="X19" s="160">
        <v>2</v>
      </c>
      <c r="Y19" s="160">
        <v>5</v>
      </c>
      <c r="Z19" s="160">
        <v>5</v>
      </c>
      <c r="AA19" s="160">
        <v>2</v>
      </c>
      <c r="AB19" s="160">
        <v>3</v>
      </c>
      <c r="AC19" s="160">
        <v>3</v>
      </c>
      <c r="AD19" s="160">
        <v>5</v>
      </c>
      <c r="AE19" s="160">
        <v>5</v>
      </c>
      <c r="AF19" s="121">
        <f t="shared" si="1"/>
        <v>40</v>
      </c>
      <c r="AG19" s="121">
        <f t="shared" si="2"/>
        <v>84</v>
      </c>
      <c r="AH19" s="137">
        <v>0.270833333333333</v>
      </c>
      <c r="AI19" s="142">
        <v>0</v>
      </c>
      <c r="AJ19" s="142">
        <v>0.4138888888888889</v>
      </c>
      <c r="AK19" s="142">
        <v>0.6270833333333333</v>
      </c>
      <c r="AL19" s="180">
        <f t="shared" si="3"/>
        <v>0.2131944</v>
      </c>
      <c r="AM19" s="155">
        <f t="shared" si="4"/>
        <v>0</v>
      </c>
      <c r="AN19" s="155">
        <f t="shared" si="5"/>
        <v>0</v>
      </c>
      <c r="AO19" s="155">
        <f t="shared" si="6"/>
        <v>0</v>
      </c>
      <c r="AP19" s="156">
        <f>IF((ROUND(AL19-AH19,7))&lt;0,0,IF(AM19&gt;=1,"DQ",IF(AN19&gt;=1,VLOOKUP(AN19,#REF!,2),1)))</f>
        <v>0</v>
      </c>
      <c r="AQ19" s="44">
        <v>0</v>
      </c>
      <c r="AR19" s="151">
        <f t="shared" si="7"/>
        <v>84</v>
      </c>
      <c r="AS19" s="181">
        <f t="shared" si="8"/>
        <v>0</v>
      </c>
      <c r="AT19" s="181">
        <f t="shared" si="9"/>
        <v>0</v>
      </c>
      <c r="AU19" s="181">
        <f t="shared" si="10"/>
        <v>4</v>
      </c>
      <c r="AV19" s="181">
        <f t="shared" si="11"/>
        <v>2</v>
      </c>
      <c r="AW19" s="181">
        <f t="shared" si="12"/>
        <v>14</v>
      </c>
      <c r="AX19" s="147">
        <f t="shared" si="13"/>
        <v>400200</v>
      </c>
      <c r="AY19" s="45"/>
      <c r="AZ19" s="45"/>
      <c r="BA19" s="45"/>
    </row>
    <row r="20" spans="34:50" ht="15" customHeight="1">
      <c r="AH20" s="127"/>
      <c r="AI20" s="126"/>
      <c r="AJ20" s="128"/>
      <c r="AK20" s="126"/>
      <c r="AL20" s="136"/>
      <c r="AP20" s="15"/>
      <c r="AQ20" s="46"/>
      <c r="AR20" s="15"/>
      <c r="AS20" s="35"/>
      <c r="AT20" s="35"/>
      <c r="AU20" s="35"/>
      <c r="AV20" s="35"/>
      <c r="AW20" s="35"/>
      <c r="AX20" s="15"/>
    </row>
    <row r="21" spans="34:50" ht="15" customHeight="1">
      <c r="AH21" s="127"/>
      <c r="AI21" s="126"/>
      <c r="AJ21" s="128"/>
      <c r="AK21" s="126"/>
      <c r="AL21" s="136"/>
      <c r="AP21" s="15"/>
      <c r="AQ21" s="46"/>
      <c r="AR21" s="15"/>
      <c r="AS21" s="35"/>
      <c r="AT21" s="35"/>
      <c r="AU21" s="35"/>
      <c r="AV21" s="35"/>
      <c r="AW21" s="35"/>
      <c r="AX21" s="15"/>
    </row>
    <row r="22" spans="34:50" ht="15" customHeight="1">
      <c r="AH22" s="127"/>
      <c r="AI22" s="126"/>
      <c r="AJ22" s="128"/>
      <c r="AK22" s="126"/>
      <c r="AL22" s="136"/>
      <c r="AP22" s="15"/>
      <c r="AQ22" s="46"/>
      <c r="AR22" s="15"/>
      <c r="AS22" s="35"/>
      <c r="AT22" s="35"/>
      <c r="AU22" s="35"/>
      <c r="AV22" s="35"/>
      <c r="AW22" s="35"/>
      <c r="AX22" s="15"/>
    </row>
    <row r="23" spans="34:50" ht="15" customHeight="1">
      <c r="AH23" s="127"/>
      <c r="AI23" s="126"/>
      <c r="AJ23" s="128"/>
      <c r="AK23" s="126"/>
      <c r="AL23" s="136"/>
      <c r="AP23" s="15"/>
      <c r="AQ23" s="46"/>
      <c r="AR23" s="15"/>
      <c r="AS23" s="35"/>
      <c r="AT23" s="35"/>
      <c r="AU23" s="35"/>
      <c r="AV23" s="35"/>
      <c r="AW23" s="35"/>
      <c r="AX23" s="15"/>
    </row>
    <row r="24" spans="34:50" ht="15" customHeight="1">
      <c r="AH24" s="127"/>
      <c r="AI24" s="126"/>
      <c r="AJ24" s="128"/>
      <c r="AK24" s="126"/>
      <c r="AL24" s="136"/>
      <c r="AP24" s="15"/>
      <c r="AQ24" s="46"/>
      <c r="AR24" s="15"/>
      <c r="AS24" s="35"/>
      <c r="AT24" s="35"/>
      <c r="AU24" s="35"/>
      <c r="AV24" s="35"/>
      <c r="AW24" s="35"/>
      <c r="AX24" s="15"/>
    </row>
    <row r="25" spans="34:50" ht="15" customHeight="1">
      <c r="AH25" s="127"/>
      <c r="AI25" s="126"/>
      <c r="AJ25" s="128"/>
      <c r="AK25" s="126"/>
      <c r="AL25" s="136"/>
      <c r="AP25" s="15"/>
      <c r="AQ25" s="46"/>
      <c r="AR25" s="15"/>
      <c r="AS25" s="35"/>
      <c r="AT25" s="35"/>
      <c r="AU25" s="35"/>
      <c r="AV25" s="35"/>
      <c r="AW25" s="35"/>
      <c r="AX25" s="15"/>
    </row>
    <row r="26" spans="34:50" ht="15" customHeight="1">
      <c r="AH26" s="127"/>
      <c r="AI26" s="126"/>
      <c r="AJ26" s="128"/>
      <c r="AK26" s="126"/>
      <c r="AL26" s="136"/>
      <c r="AP26" s="15"/>
      <c r="AQ26" s="46"/>
      <c r="AR26" s="15"/>
      <c r="AS26" s="35"/>
      <c r="AT26" s="35"/>
      <c r="AU26" s="35"/>
      <c r="AV26" s="35"/>
      <c r="AW26" s="35"/>
      <c r="AX26" s="15"/>
    </row>
    <row r="27" spans="34:50" ht="15" customHeight="1">
      <c r="AH27" s="127"/>
      <c r="AI27" s="126"/>
      <c r="AJ27" s="128"/>
      <c r="AK27" s="126"/>
      <c r="AL27" s="136"/>
      <c r="AP27" s="15"/>
      <c r="AQ27" s="46"/>
      <c r="AR27" s="15"/>
      <c r="AS27" s="35"/>
      <c r="AT27" s="35"/>
      <c r="AU27" s="35"/>
      <c r="AV27" s="35"/>
      <c r="AW27" s="35"/>
      <c r="AX27" s="15"/>
    </row>
    <row r="28" spans="34:50" ht="15" customHeight="1">
      <c r="AH28" s="127"/>
      <c r="AI28" s="126"/>
      <c r="AJ28" s="128"/>
      <c r="AK28" s="126"/>
      <c r="AL28" s="136"/>
      <c r="AP28" s="15"/>
      <c r="AQ28" s="46"/>
      <c r="AR28" s="15"/>
      <c r="AS28" s="35"/>
      <c r="AT28" s="35"/>
      <c r="AU28" s="35"/>
      <c r="AV28" s="35"/>
      <c r="AW28" s="35"/>
      <c r="AX28" s="15"/>
    </row>
    <row r="29" spans="34:50" ht="15" customHeight="1">
      <c r="AH29" s="127"/>
      <c r="AI29" s="126"/>
      <c r="AJ29" s="128"/>
      <c r="AK29" s="126"/>
      <c r="AL29" s="136"/>
      <c r="AP29" s="15"/>
      <c r="AQ29" s="46"/>
      <c r="AR29" s="15"/>
      <c r="AS29" s="35"/>
      <c r="AT29" s="35"/>
      <c r="AU29" s="35"/>
      <c r="AV29" s="35"/>
      <c r="AW29" s="35"/>
      <c r="AX29" s="15"/>
    </row>
    <row r="30" spans="34:50" ht="15" customHeight="1">
      <c r="AH30" s="127"/>
      <c r="AI30" s="126"/>
      <c r="AJ30" s="128"/>
      <c r="AK30" s="126"/>
      <c r="AL30" s="136"/>
      <c r="AP30" s="15"/>
      <c r="AQ30" s="46"/>
      <c r="AR30" s="15"/>
      <c r="AS30" s="35"/>
      <c r="AT30" s="35"/>
      <c r="AU30" s="35"/>
      <c r="AV30" s="35"/>
      <c r="AW30" s="35"/>
      <c r="AX30" s="15"/>
    </row>
    <row r="31" spans="34:50" ht="15" customHeight="1">
      <c r="AH31" s="127"/>
      <c r="AI31" s="126"/>
      <c r="AJ31" s="128"/>
      <c r="AK31" s="126"/>
      <c r="AL31" s="136"/>
      <c r="AP31" s="15"/>
      <c r="AQ31" s="46"/>
      <c r="AR31" s="15"/>
      <c r="AS31" s="35"/>
      <c r="AT31" s="35"/>
      <c r="AU31" s="35"/>
      <c r="AV31" s="35"/>
      <c r="AW31" s="35"/>
      <c r="AX31" s="15"/>
    </row>
    <row r="32" spans="34:50" ht="15" customHeight="1">
      <c r="AH32" s="127"/>
      <c r="AI32" s="126"/>
      <c r="AJ32" s="128"/>
      <c r="AK32" s="126"/>
      <c r="AL32" s="136"/>
      <c r="AP32" s="15"/>
      <c r="AQ32" s="46"/>
      <c r="AR32" s="15"/>
      <c r="AS32" s="35"/>
      <c r="AT32" s="35"/>
      <c r="AU32" s="35"/>
      <c r="AV32" s="35"/>
      <c r="AW32" s="35"/>
      <c r="AX32" s="15"/>
    </row>
    <row r="33" spans="34:50" ht="15" customHeight="1">
      <c r="AH33" s="127"/>
      <c r="AI33" s="126"/>
      <c r="AJ33" s="128"/>
      <c r="AK33" s="126"/>
      <c r="AL33" s="136"/>
      <c r="AP33" s="15"/>
      <c r="AQ33" s="46"/>
      <c r="AR33" s="15"/>
      <c r="AS33" s="35"/>
      <c r="AT33" s="35"/>
      <c r="AU33" s="35"/>
      <c r="AV33" s="35"/>
      <c r="AW33" s="35"/>
      <c r="AX33" s="15"/>
    </row>
    <row r="34" spans="34:50" ht="15" customHeight="1">
      <c r="AH34" s="127"/>
      <c r="AI34" s="126"/>
      <c r="AJ34" s="128"/>
      <c r="AK34" s="126"/>
      <c r="AL34" s="136"/>
      <c r="AP34" s="15"/>
      <c r="AQ34" s="46"/>
      <c r="AR34" s="15"/>
      <c r="AS34" s="35"/>
      <c r="AT34" s="35"/>
      <c r="AU34" s="35"/>
      <c r="AV34" s="35"/>
      <c r="AW34" s="35"/>
      <c r="AX34" s="15"/>
    </row>
    <row r="35" spans="34:50" ht="15" customHeight="1">
      <c r="AH35" s="127"/>
      <c r="AI35" s="126"/>
      <c r="AJ35" s="128"/>
      <c r="AK35" s="126"/>
      <c r="AL35" s="136"/>
      <c r="AP35" s="15"/>
      <c r="AQ35" s="46"/>
      <c r="AR35" s="15"/>
      <c r="AS35" s="35"/>
      <c r="AT35" s="35"/>
      <c r="AU35" s="35"/>
      <c r="AV35" s="35"/>
      <c r="AW35" s="35"/>
      <c r="AX35" s="15"/>
    </row>
    <row r="36" spans="34:50" ht="15" customHeight="1">
      <c r="AH36" s="127"/>
      <c r="AI36" s="126"/>
      <c r="AJ36" s="128"/>
      <c r="AK36" s="126"/>
      <c r="AL36" s="136"/>
      <c r="AP36" s="15"/>
      <c r="AQ36" s="46"/>
      <c r="AR36" s="15"/>
      <c r="AS36" s="35"/>
      <c r="AT36" s="35"/>
      <c r="AU36" s="35"/>
      <c r="AV36" s="35"/>
      <c r="AW36" s="35"/>
      <c r="AX36" s="15"/>
    </row>
    <row r="37" spans="34:50" ht="15" customHeight="1">
      <c r="AH37" s="127"/>
      <c r="AI37" s="126"/>
      <c r="AJ37" s="128"/>
      <c r="AK37" s="126"/>
      <c r="AL37" s="136"/>
      <c r="AP37" s="15"/>
      <c r="AQ37" s="46"/>
      <c r="AR37" s="15"/>
      <c r="AS37" s="35"/>
      <c r="AT37" s="35"/>
      <c r="AU37" s="35"/>
      <c r="AV37" s="35"/>
      <c r="AW37" s="35"/>
      <c r="AX37" s="15"/>
    </row>
    <row r="38" spans="34:50" ht="15" customHeight="1">
      <c r="AH38" s="127"/>
      <c r="AI38" s="126"/>
      <c r="AJ38" s="128"/>
      <c r="AK38" s="126"/>
      <c r="AL38" s="136"/>
      <c r="AP38" s="15"/>
      <c r="AQ38" s="46"/>
      <c r="AR38" s="15"/>
      <c r="AS38" s="35"/>
      <c r="AT38" s="35"/>
      <c r="AU38" s="35"/>
      <c r="AV38" s="35"/>
      <c r="AW38" s="35"/>
      <c r="AX38" s="15"/>
    </row>
    <row r="39" spans="34:50" ht="15" customHeight="1">
      <c r="AH39" s="127"/>
      <c r="AI39" s="126"/>
      <c r="AJ39" s="128"/>
      <c r="AK39" s="126"/>
      <c r="AL39" s="136"/>
      <c r="AP39" s="15"/>
      <c r="AQ39" s="46"/>
      <c r="AR39" s="15"/>
      <c r="AS39" s="35"/>
      <c r="AT39" s="35"/>
      <c r="AU39" s="35"/>
      <c r="AV39" s="35"/>
      <c r="AW39" s="35"/>
      <c r="AX39" s="15"/>
    </row>
    <row r="40" spans="34:50" ht="15" customHeight="1">
      <c r="AH40" s="127"/>
      <c r="AI40" s="126"/>
      <c r="AJ40" s="128"/>
      <c r="AK40" s="126"/>
      <c r="AL40" s="136"/>
      <c r="AP40" s="15"/>
      <c r="AQ40" s="46"/>
      <c r="AR40" s="15"/>
      <c r="AS40" s="35"/>
      <c r="AT40" s="35"/>
      <c r="AU40" s="35"/>
      <c r="AV40" s="35"/>
      <c r="AW40" s="35"/>
      <c r="AX40" s="15"/>
    </row>
    <row r="41" spans="34:50" ht="15" customHeight="1">
      <c r="AH41" s="127"/>
      <c r="AI41" s="126"/>
      <c r="AJ41" s="128"/>
      <c r="AK41" s="126"/>
      <c r="AL41" s="136"/>
      <c r="AP41" s="15"/>
      <c r="AQ41" s="46"/>
      <c r="AR41" s="15"/>
      <c r="AS41" s="35"/>
      <c r="AT41" s="35"/>
      <c r="AU41" s="35"/>
      <c r="AV41" s="35"/>
      <c r="AW41" s="35"/>
      <c r="AX41" s="15"/>
    </row>
    <row r="42" spans="34:50" ht="15" customHeight="1">
      <c r="AH42" s="127"/>
      <c r="AI42" s="126"/>
      <c r="AJ42" s="128"/>
      <c r="AK42" s="126"/>
      <c r="AL42" s="136"/>
      <c r="AP42" s="15"/>
      <c r="AQ42" s="46"/>
      <c r="AR42" s="15"/>
      <c r="AS42" s="35"/>
      <c r="AT42" s="35"/>
      <c r="AU42" s="35"/>
      <c r="AV42" s="35"/>
      <c r="AW42" s="35"/>
      <c r="AX42" s="15"/>
    </row>
    <row r="43" spans="34:50" ht="15" customHeight="1">
      <c r="AH43" s="127"/>
      <c r="AI43" s="126"/>
      <c r="AJ43" s="128"/>
      <c r="AK43" s="126"/>
      <c r="AL43" s="136"/>
      <c r="AP43" s="15"/>
      <c r="AQ43" s="46"/>
      <c r="AR43" s="15"/>
      <c r="AS43" s="35"/>
      <c r="AT43" s="35"/>
      <c r="AU43" s="35"/>
      <c r="AV43" s="35"/>
      <c r="AW43" s="35"/>
      <c r="AX43" s="15"/>
    </row>
    <row r="44" spans="34:50" ht="15" customHeight="1">
      <c r="AH44" s="127"/>
      <c r="AI44" s="126"/>
      <c r="AJ44" s="128"/>
      <c r="AK44" s="126"/>
      <c r="AL44" s="136"/>
      <c r="AP44" s="15"/>
      <c r="AQ44" s="46"/>
      <c r="AR44" s="15"/>
      <c r="AS44" s="35"/>
      <c r="AT44" s="35"/>
      <c r="AU44" s="35"/>
      <c r="AV44" s="35"/>
      <c r="AW44" s="35"/>
      <c r="AX44" s="15"/>
    </row>
    <row r="45" spans="34:50" ht="15" customHeight="1">
      <c r="AH45" s="127"/>
      <c r="AI45" s="126"/>
      <c r="AJ45" s="128"/>
      <c r="AK45" s="126"/>
      <c r="AL45" s="136"/>
      <c r="AP45" s="15"/>
      <c r="AQ45" s="46"/>
      <c r="AR45" s="15"/>
      <c r="AS45" s="35"/>
      <c r="AT45" s="35"/>
      <c r="AU45" s="35"/>
      <c r="AV45" s="35"/>
      <c r="AW45" s="35"/>
      <c r="AX45" s="15"/>
    </row>
    <row r="46" spans="34:50" ht="15" customHeight="1">
      <c r="AH46" s="127"/>
      <c r="AI46" s="126"/>
      <c r="AJ46" s="128"/>
      <c r="AK46" s="126"/>
      <c r="AL46" s="136"/>
      <c r="AP46" s="15"/>
      <c r="AQ46" s="46"/>
      <c r="AR46" s="15"/>
      <c r="AS46" s="35"/>
      <c r="AT46" s="35"/>
      <c r="AU46" s="35"/>
      <c r="AV46" s="35"/>
      <c r="AW46" s="35"/>
      <c r="AX46" s="15"/>
    </row>
    <row r="47" spans="34:50" ht="15" customHeight="1">
      <c r="AH47" s="127"/>
      <c r="AI47" s="126"/>
      <c r="AJ47" s="128"/>
      <c r="AK47" s="126"/>
      <c r="AL47" s="136"/>
      <c r="AP47" s="15"/>
      <c r="AQ47" s="46"/>
      <c r="AR47" s="15"/>
      <c r="AS47" s="35"/>
      <c r="AT47" s="35"/>
      <c r="AU47" s="35"/>
      <c r="AV47" s="35"/>
      <c r="AW47" s="35"/>
      <c r="AX47" s="15"/>
    </row>
    <row r="48" spans="34:50" ht="15" customHeight="1">
      <c r="AH48" s="127"/>
      <c r="AI48" s="126"/>
      <c r="AJ48" s="128"/>
      <c r="AK48" s="126"/>
      <c r="AL48" s="136"/>
      <c r="AP48" s="15"/>
      <c r="AQ48" s="46"/>
      <c r="AR48" s="15"/>
      <c r="AS48" s="35"/>
      <c r="AT48" s="35"/>
      <c r="AU48" s="35"/>
      <c r="AV48" s="35"/>
      <c r="AW48" s="35"/>
      <c r="AX48" s="15"/>
    </row>
    <row r="49" spans="34:50" ht="15" customHeight="1">
      <c r="AH49" s="127"/>
      <c r="AI49" s="126"/>
      <c r="AJ49" s="128"/>
      <c r="AK49" s="126"/>
      <c r="AL49" s="136"/>
      <c r="AP49" s="15"/>
      <c r="AQ49" s="46"/>
      <c r="AR49" s="15"/>
      <c r="AS49" s="35"/>
      <c r="AT49" s="35"/>
      <c r="AU49" s="35"/>
      <c r="AV49" s="35"/>
      <c r="AW49" s="35"/>
      <c r="AX49" s="15"/>
    </row>
    <row r="50" spans="34:50" ht="15" customHeight="1">
      <c r="AH50" s="127"/>
      <c r="AI50" s="126"/>
      <c r="AJ50" s="128"/>
      <c r="AK50" s="126"/>
      <c r="AL50" s="136"/>
      <c r="AP50" s="15"/>
      <c r="AQ50" s="46"/>
      <c r="AR50" s="15"/>
      <c r="AS50" s="35"/>
      <c r="AT50" s="35"/>
      <c r="AU50" s="35"/>
      <c r="AV50" s="35"/>
      <c r="AW50" s="35"/>
      <c r="AX50" s="15"/>
    </row>
    <row r="51" spans="34:50" ht="15" customHeight="1">
      <c r="AH51" s="127"/>
      <c r="AI51" s="126"/>
      <c r="AJ51" s="128"/>
      <c r="AK51" s="126"/>
      <c r="AL51" s="136"/>
      <c r="AP51" s="15"/>
      <c r="AQ51" s="46"/>
      <c r="AR51" s="15"/>
      <c r="AS51" s="35"/>
      <c r="AT51" s="35"/>
      <c r="AU51" s="35"/>
      <c r="AV51" s="35"/>
      <c r="AW51" s="35"/>
      <c r="AX51" s="15"/>
    </row>
    <row r="52" spans="34:50" ht="15" customHeight="1">
      <c r="AH52" s="127"/>
      <c r="AI52" s="126"/>
      <c r="AJ52" s="128"/>
      <c r="AK52" s="126"/>
      <c r="AL52" s="136"/>
      <c r="AP52" s="15"/>
      <c r="AQ52" s="46"/>
      <c r="AR52" s="15"/>
      <c r="AS52" s="35"/>
      <c r="AT52" s="35"/>
      <c r="AU52" s="35"/>
      <c r="AV52" s="35"/>
      <c r="AW52" s="35"/>
      <c r="AX52" s="15"/>
    </row>
    <row r="53" spans="34:50" ht="15" customHeight="1">
      <c r="AH53" s="127"/>
      <c r="AI53" s="126"/>
      <c r="AJ53" s="128"/>
      <c r="AK53" s="126"/>
      <c r="AL53" s="136"/>
      <c r="AP53" s="15"/>
      <c r="AQ53" s="46"/>
      <c r="AR53" s="15"/>
      <c r="AS53" s="35"/>
      <c r="AT53" s="35"/>
      <c r="AU53" s="35"/>
      <c r="AV53" s="35"/>
      <c r="AW53" s="35"/>
      <c r="AX53" s="15"/>
    </row>
    <row r="54" spans="34:50" ht="15" customHeight="1">
      <c r="AH54" s="127"/>
      <c r="AI54" s="126"/>
      <c r="AJ54" s="128"/>
      <c r="AK54" s="126"/>
      <c r="AL54" s="136"/>
      <c r="AP54" s="15"/>
      <c r="AQ54" s="46"/>
      <c r="AR54" s="15"/>
      <c r="AS54" s="35"/>
      <c r="AT54" s="35"/>
      <c r="AU54" s="35"/>
      <c r="AV54" s="35"/>
      <c r="AW54" s="35"/>
      <c r="AX54" s="15"/>
    </row>
    <row r="55" spans="34:50" ht="15" customHeight="1">
      <c r="AH55" s="127"/>
      <c r="AI55" s="126"/>
      <c r="AJ55" s="128"/>
      <c r="AK55" s="126"/>
      <c r="AL55" s="136"/>
      <c r="AP55" s="15"/>
      <c r="AQ55" s="46"/>
      <c r="AR55" s="15"/>
      <c r="AS55" s="35"/>
      <c r="AT55" s="35"/>
      <c r="AU55" s="35"/>
      <c r="AV55" s="35"/>
      <c r="AW55" s="35"/>
      <c r="AX55" s="15"/>
    </row>
    <row r="56" spans="34:50" ht="15" customHeight="1">
      <c r="AH56" s="127"/>
      <c r="AI56" s="126"/>
      <c r="AJ56" s="128"/>
      <c r="AK56" s="126"/>
      <c r="AL56" s="136"/>
      <c r="AP56" s="15"/>
      <c r="AQ56" s="46"/>
      <c r="AR56" s="15"/>
      <c r="AS56" s="35"/>
      <c r="AT56" s="35"/>
      <c r="AU56" s="35"/>
      <c r="AV56" s="35"/>
      <c r="AW56" s="35"/>
      <c r="AX56" s="15"/>
    </row>
    <row r="57" spans="34:50" ht="15" customHeight="1">
      <c r="AH57" s="127"/>
      <c r="AI57" s="126"/>
      <c r="AJ57" s="128"/>
      <c r="AK57" s="126"/>
      <c r="AL57" s="136"/>
      <c r="AP57" s="15"/>
      <c r="AQ57" s="46"/>
      <c r="AR57" s="15"/>
      <c r="AS57" s="35"/>
      <c r="AT57" s="35"/>
      <c r="AU57" s="35"/>
      <c r="AV57" s="35"/>
      <c r="AW57" s="35"/>
      <c r="AX57" s="15"/>
    </row>
    <row r="58" spans="34:50" ht="15" customHeight="1">
      <c r="AH58" s="127"/>
      <c r="AI58" s="126"/>
      <c r="AJ58" s="128"/>
      <c r="AK58" s="126"/>
      <c r="AL58" s="136"/>
      <c r="AP58" s="15"/>
      <c r="AQ58" s="46"/>
      <c r="AR58" s="15"/>
      <c r="AS58" s="35"/>
      <c r="AT58" s="35"/>
      <c r="AU58" s="35"/>
      <c r="AV58" s="35"/>
      <c r="AW58" s="35"/>
      <c r="AX58" s="15"/>
    </row>
    <row r="59" spans="34:50" ht="15" customHeight="1">
      <c r="AH59" s="127"/>
      <c r="AI59" s="126"/>
      <c r="AJ59" s="128"/>
      <c r="AK59" s="126"/>
      <c r="AL59" s="136"/>
      <c r="AP59" s="15"/>
      <c r="AQ59" s="46"/>
      <c r="AR59" s="15"/>
      <c r="AS59" s="35"/>
      <c r="AT59" s="35"/>
      <c r="AU59" s="35"/>
      <c r="AV59" s="35"/>
      <c r="AW59" s="35"/>
      <c r="AX59" s="15"/>
    </row>
    <row r="60" spans="34:50" ht="15" customHeight="1">
      <c r="AH60" s="127"/>
      <c r="AI60" s="126"/>
      <c r="AJ60" s="128"/>
      <c r="AK60" s="126"/>
      <c r="AL60" s="136"/>
      <c r="AP60" s="15"/>
      <c r="AQ60" s="46"/>
      <c r="AR60" s="15"/>
      <c r="AS60" s="35"/>
      <c r="AT60" s="35"/>
      <c r="AU60" s="35"/>
      <c r="AV60" s="35"/>
      <c r="AW60" s="35"/>
      <c r="AX60" s="15"/>
    </row>
    <row r="61" spans="34:50" ht="15" customHeight="1">
      <c r="AH61" s="127"/>
      <c r="AI61" s="126"/>
      <c r="AJ61" s="128"/>
      <c r="AK61" s="126"/>
      <c r="AL61" s="136"/>
      <c r="AP61" s="15"/>
      <c r="AQ61" s="46"/>
      <c r="AR61" s="15"/>
      <c r="AS61" s="35"/>
      <c r="AT61" s="35"/>
      <c r="AU61" s="35"/>
      <c r="AV61" s="35"/>
      <c r="AW61" s="35"/>
      <c r="AX61" s="15"/>
    </row>
    <row r="62" spans="34:50" ht="15" customHeight="1">
      <c r="AH62" s="127"/>
      <c r="AI62" s="126"/>
      <c r="AJ62" s="128"/>
      <c r="AK62" s="126"/>
      <c r="AL62" s="136"/>
      <c r="AP62" s="15"/>
      <c r="AQ62" s="46"/>
      <c r="AR62" s="15"/>
      <c r="AS62" s="35"/>
      <c r="AT62" s="35"/>
      <c r="AU62" s="35"/>
      <c r="AV62" s="35"/>
      <c r="AW62" s="35"/>
      <c r="AX62" s="15"/>
    </row>
    <row r="63" spans="34:50" ht="15" customHeight="1">
      <c r="AH63" s="127"/>
      <c r="AI63" s="126"/>
      <c r="AJ63" s="128"/>
      <c r="AK63" s="126"/>
      <c r="AL63" s="136"/>
      <c r="AP63" s="15"/>
      <c r="AQ63" s="46"/>
      <c r="AR63" s="15"/>
      <c r="AS63" s="35"/>
      <c r="AT63" s="35"/>
      <c r="AU63" s="35"/>
      <c r="AV63" s="35"/>
      <c r="AW63" s="35"/>
      <c r="AX63" s="15"/>
    </row>
    <row r="64" spans="34:50" ht="15" customHeight="1">
      <c r="AH64" s="127"/>
      <c r="AI64" s="126"/>
      <c r="AJ64" s="128"/>
      <c r="AK64" s="126"/>
      <c r="AL64" s="136"/>
      <c r="AP64" s="15"/>
      <c r="AQ64" s="46"/>
      <c r="AR64" s="15"/>
      <c r="AS64" s="35"/>
      <c r="AT64" s="35"/>
      <c r="AU64" s="35"/>
      <c r="AV64" s="35"/>
      <c r="AW64" s="35"/>
      <c r="AX64" s="15"/>
    </row>
    <row r="65" spans="34:50" ht="15" customHeight="1">
      <c r="AH65" s="127"/>
      <c r="AI65" s="126"/>
      <c r="AJ65" s="128"/>
      <c r="AK65" s="126"/>
      <c r="AL65" s="136"/>
      <c r="AP65" s="15"/>
      <c r="AQ65" s="46"/>
      <c r="AR65" s="15"/>
      <c r="AS65" s="35"/>
      <c r="AT65" s="35"/>
      <c r="AU65" s="35"/>
      <c r="AV65" s="35"/>
      <c r="AW65" s="35"/>
      <c r="AX65" s="15"/>
    </row>
    <row r="66" spans="34:50" ht="15" customHeight="1">
      <c r="AH66" s="127"/>
      <c r="AI66" s="126"/>
      <c r="AJ66" s="128"/>
      <c r="AK66" s="126"/>
      <c r="AL66" s="136"/>
      <c r="AP66" s="15"/>
      <c r="AQ66" s="46"/>
      <c r="AR66" s="15"/>
      <c r="AS66" s="35"/>
      <c r="AT66" s="35"/>
      <c r="AU66" s="35"/>
      <c r="AV66" s="35"/>
      <c r="AW66" s="35"/>
      <c r="AX66" s="15"/>
    </row>
    <row r="67" spans="34:50" ht="15" customHeight="1">
      <c r="AH67" s="127"/>
      <c r="AI67" s="126"/>
      <c r="AJ67" s="128"/>
      <c r="AK67" s="126"/>
      <c r="AL67" s="136"/>
      <c r="AP67" s="15"/>
      <c r="AQ67" s="46"/>
      <c r="AR67" s="15"/>
      <c r="AS67" s="35"/>
      <c r="AT67" s="35"/>
      <c r="AU67" s="35"/>
      <c r="AV67" s="35"/>
      <c r="AW67" s="35"/>
      <c r="AX67" s="15"/>
    </row>
    <row r="68" spans="34:50" ht="15" customHeight="1">
      <c r="AH68" s="127"/>
      <c r="AI68" s="126"/>
      <c r="AJ68" s="128"/>
      <c r="AK68" s="126"/>
      <c r="AL68" s="136"/>
      <c r="AP68" s="15"/>
      <c r="AQ68" s="46"/>
      <c r="AR68" s="15"/>
      <c r="AS68" s="35"/>
      <c r="AT68" s="35"/>
      <c r="AU68" s="35"/>
      <c r="AV68" s="35"/>
      <c r="AW68" s="35"/>
      <c r="AX68" s="15"/>
    </row>
    <row r="69" spans="34:50" ht="15" customHeight="1">
      <c r="AH69" s="127"/>
      <c r="AI69" s="126"/>
      <c r="AJ69" s="128"/>
      <c r="AK69" s="126"/>
      <c r="AL69" s="136"/>
      <c r="AP69" s="15"/>
      <c r="AQ69" s="46"/>
      <c r="AR69" s="15"/>
      <c r="AS69" s="35"/>
      <c r="AT69" s="35"/>
      <c r="AU69" s="35"/>
      <c r="AV69" s="35"/>
      <c r="AW69" s="35"/>
      <c r="AX69" s="15"/>
    </row>
    <row r="70" spans="34:50" ht="15" customHeight="1">
      <c r="AH70" s="127"/>
      <c r="AI70" s="126"/>
      <c r="AJ70" s="128"/>
      <c r="AK70" s="126"/>
      <c r="AL70" s="136"/>
      <c r="AP70" s="15"/>
      <c r="AQ70" s="46"/>
      <c r="AR70" s="15"/>
      <c r="AS70" s="35"/>
      <c r="AT70" s="35"/>
      <c r="AU70" s="35"/>
      <c r="AV70" s="35"/>
      <c r="AW70" s="35"/>
      <c r="AX70" s="15"/>
    </row>
    <row r="71" spans="34:50" ht="15" customHeight="1">
      <c r="AH71" s="127"/>
      <c r="AI71" s="126"/>
      <c r="AJ71" s="128"/>
      <c r="AK71" s="126"/>
      <c r="AL71" s="136"/>
      <c r="AP71" s="15"/>
      <c r="AQ71" s="46"/>
      <c r="AR71" s="15"/>
      <c r="AS71" s="35"/>
      <c r="AT71" s="35"/>
      <c r="AU71" s="35"/>
      <c r="AV71" s="35"/>
      <c r="AW71" s="35"/>
      <c r="AX71" s="15"/>
    </row>
    <row r="72" spans="34:50" ht="15" customHeight="1">
      <c r="AH72" s="127"/>
      <c r="AI72" s="126"/>
      <c r="AJ72" s="128"/>
      <c r="AK72" s="126"/>
      <c r="AL72" s="136"/>
      <c r="AP72" s="15"/>
      <c r="AQ72" s="46"/>
      <c r="AR72" s="15"/>
      <c r="AS72" s="35"/>
      <c r="AT72" s="35"/>
      <c r="AU72" s="35"/>
      <c r="AV72" s="35"/>
      <c r="AW72" s="35"/>
      <c r="AX72" s="15"/>
    </row>
    <row r="73" spans="34:50" ht="15" customHeight="1">
      <c r="AH73" s="127"/>
      <c r="AI73" s="126"/>
      <c r="AJ73" s="128"/>
      <c r="AK73" s="126"/>
      <c r="AL73" s="136"/>
      <c r="AP73" s="15"/>
      <c r="AQ73" s="46"/>
      <c r="AR73" s="15"/>
      <c r="AS73" s="35"/>
      <c r="AT73" s="35"/>
      <c r="AU73" s="35"/>
      <c r="AV73" s="35"/>
      <c r="AW73" s="35"/>
      <c r="AX73" s="15"/>
    </row>
    <row r="74" spans="34:50" ht="15" customHeight="1">
      <c r="AH74" s="127"/>
      <c r="AI74" s="126"/>
      <c r="AJ74" s="128"/>
      <c r="AK74" s="126"/>
      <c r="AL74" s="136"/>
      <c r="AP74" s="15"/>
      <c r="AQ74" s="46"/>
      <c r="AR74" s="15"/>
      <c r="AS74" s="35"/>
      <c r="AT74" s="35"/>
      <c r="AU74" s="35"/>
      <c r="AV74" s="35"/>
      <c r="AW74" s="35"/>
      <c r="AX74" s="15"/>
    </row>
    <row r="75" spans="34:50" ht="15" customHeight="1">
      <c r="AH75" s="127"/>
      <c r="AI75" s="126"/>
      <c r="AJ75" s="128"/>
      <c r="AK75" s="126"/>
      <c r="AL75" s="136"/>
      <c r="AP75" s="15"/>
      <c r="AQ75" s="46"/>
      <c r="AR75" s="15"/>
      <c r="AS75" s="35"/>
      <c r="AT75" s="35"/>
      <c r="AU75" s="35"/>
      <c r="AV75" s="35"/>
      <c r="AW75" s="35"/>
      <c r="AX75" s="15"/>
    </row>
    <row r="76" spans="34:50" ht="15" customHeight="1">
      <c r="AH76" s="127"/>
      <c r="AI76" s="126"/>
      <c r="AJ76" s="128"/>
      <c r="AK76" s="126"/>
      <c r="AL76" s="136"/>
      <c r="AP76" s="15"/>
      <c r="AQ76" s="46"/>
      <c r="AR76" s="15"/>
      <c r="AS76" s="35"/>
      <c r="AT76" s="35"/>
      <c r="AU76" s="35"/>
      <c r="AV76" s="35"/>
      <c r="AW76" s="35"/>
      <c r="AX76" s="15"/>
    </row>
    <row r="77" spans="34:50" ht="15" customHeight="1">
      <c r="AH77" s="127"/>
      <c r="AI77" s="126"/>
      <c r="AJ77" s="128"/>
      <c r="AK77" s="126"/>
      <c r="AL77" s="136"/>
      <c r="AP77" s="15"/>
      <c r="AQ77" s="46"/>
      <c r="AR77" s="15"/>
      <c r="AS77" s="35"/>
      <c r="AT77" s="35"/>
      <c r="AU77" s="35"/>
      <c r="AV77" s="35"/>
      <c r="AW77" s="35"/>
      <c r="AX77" s="15"/>
    </row>
    <row r="78" spans="34:50" ht="15" customHeight="1">
      <c r="AH78" s="127"/>
      <c r="AI78" s="126"/>
      <c r="AJ78" s="128"/>
      <c r="AK78" s="126"/>
      <c r="AL78" s="136"/>
      <c r="AP78" s="15"/>
      <c r="AQ78" s="46"/>
      <c r="AR78" s="15"/>
      <c r="AS78" s="35"/>
      <c r="AT78" s="35"/>
      <c r="AU78" s="35"/>
      <c r="AV78" s="35"/>
      <c r="AW78" s="35"/>
      <c r="AX78" s="15"/>
    </row>
    <row r="79" spans="34:50" ht="15" customHeight="1">
      <c r="AH79" s="127"/>
      <c r="AI79" s="126"/>
      <c r="AJ79" s="128"/>
      <c r="AK79" s="126"/>
      <c r="AL79" s="136"/>
      <c r="AP79" s="15"/>
      <c r="AQ79" s="46"/>
      <c r="AR79" s="15"/>
      <c r="AS79" s="35"/>
      <c r="AT79" s="35"/>
      <c r="AU79" s="35"/>
      <c r="AV79" s="35"/>
      <c r="AW79" s="35"/>
      <c r="AX79" s="15"/>
    </row>
    <row r="80" spans="34:50" ht="15" customHeight="1">
      <c r="AH80" s="127"/>
      <c r="AI80" s="126"/>
      <c r="AJ80" s="128"/>
      <c r="AK80" s="126"/>
      <c r="AL80" s="136"/>
      <c r="AP80" s="15"/>
      <c r="AQ80" s="46"/>
      <c r="AR80" s="15"/>
      <c r="AS80" s="35"/>
      <c r="AT80" s="35"/>
      <c r="AU80" s="35"/>
      <c r="AV80" s="35"/>
      <c r="AW80" s="35"/>
      <c r="AX80" s="15"/>
    </row>
    <row r="81" spans="34:50" ht="15" customHeight="1">
      <c r="AH81" s="127"/>
      <c r="AI81" s="126"/>
      <c r="AJ81" s="128"/>
      <c r="AK81" s="126"/>
      <c r="AL81" s="136"/>
      <c r="AP81" s="15"/>
      <c r="AQ81" s="46"/>
      <c r="AR81" s="15"/>
      <c r="AS81" s="35"/>
      <c r="AT81" s="35"/>
      <c r="AU81" s="35"/>
      <c r="AV81" s="35"/>
      <c r="AW81" s="35"/>
      <c r="AX81" s="15"/>
    </row>
    <row r="82" spans="34:50" ht="15" customHeight="1">
      <c r="AH82" s="127"/>
      <c r="AI82" s="126"/>
      <c r="AJ82" s="128"/>
      <c r="AK82" s="126"/>
      <c r="AL82" s="136"/>
      <c r="AP82" s="15"/>
      <c r="AQ82" s="46"/>
      <c r="AR82" s="15"/>
      <c r="AS82" s="35"/>
      <c r="AT82" s="35"/>
      <c r="AU82" s="35"/>
      <c r="AV82" s="35"/>
      <c r="AW82" s="35"/>
      <c r="AX82" s="15"/>
    </row>
    <row r="83" spans="34:50" ht="15" customHeight="1">
      <c r="AH83" s="127"/>
      <c r="AI83" s="126"/>
      <c r="AJ83" s="128"/>
      <c r="AK83" s="126"/>
      <c r="AL83" s="136"/>
      <c r="AP83" s="15"/>
      <c r="AQ83" s="46"/>
      <c r="AR83" s="15"/>
      <c r="AS83" s="35"/>
      <c r="AT83" s="35"/>
      <c r="AU83" s="35"/>
      <c r="AV83" s="35"/>
      <c r="AW83" s="35"/>
      <c r="AX83" s="15"/>
    </row>
    <row r="84" spans="34:50" ht="15" customHeight="1">
      <c r="AH84" s="127"/>
      <c r="AI84" s="126"/>
      <c r="AJ84" s="128"/>
      <c r="AK84" s="126"/>
      <c r="AL84" s="136"/>
      <c r="AP84" s="15"/>
      <c r="AQ84" s="46"/>
      <c r="AR84" s="15"/>
      <c r="AS84" s="35"/>
      <c r="AT84" s="35"/>
      <c r="AU84" s="35"/>
      <c r="AV84" s="35"/>
      <c r="AW84" s="35"/>
      <c r="AX84" s="15"/>
    </row>
    <row r="85" spans="34:50" ht="15" customHeight="1">
      <c r="AH85" s="127"/>
      <c r="AI85" s="126"/>
      <c r="AJ85" s="128"/>
      <c r="AK85" s="126"/>
      <c r="AL85" s="136"/>
      <c r="AP85" s="15"/>
      <c r="AQ85" s="46"/>
      <c r="AR85" s="15"/>
      <c r="AS85" s="35"/>
      <c r="AT85" s="35"/>
      <c r="AU85" s="35"/>
      <c r="AV85" s="35"/>
      <c r="AW85" s="35"/>
      <c r="AX85" s="15"/>
    </row>
    <row r="86" spans="34:50" ht="15" customHeight="1">
      <c r="AH86" s="127"/>
      <c r="AI86" s="126"/>
      <c r="AJ86" s="128"/>
      <c r="AK86" s="126"/>
      <c r="AL86" s="136"/>
      <c r="AP86" s="15"/>
      <c r="AQ86" s="46"/>
      <c r="AR86" s="15"/>
      <c r="AS86" s="35"/>
      <c r="AT86" s="35"/>
      <c r="AU86" s="35"/>
      <c r="AV86" s="35"/>
      <c r="AW86" s="35"/>
      <c r="AX86" s="15"/>
    </row>
    <row r="87" spans="34:50" ht="15" customHeight="1">
      <c r="AH87" s="127"/>
      <c r="AI87" s="126"/>
      <c r="AJ87" s="128"/>
      <c r="AK87" s="126"/>
      <c r="AL87" s="136"/>
      <c r="AP87" s="15"/>
      <c r="AQ87" s="46"/>
      <c r="AR87" s="15"/>
      <c r="AS87" s="35"/>
      <c r="AT87" s="35"/>
      <c r="AU87" s="35"/>
      <c r="AV87" s="35"/>
      <c r="AW87" s="35"/>
      <c r="AX87" s="15"/>
    </row>
    <row r="88" spans="34:50" ht="15" customHeight="1">
      <c r="AH88" s="127"/>
      <c r="AI88" s="126"/>
      <c r="AJ88" s="128"/>
      <c r="AK88" s="126"/>
      <c r="AL88" s="136"/>
      <c r="AP88" s="15"/>
      <c r="AQ88" s="46"/>
      <c r="AR88" s="15"/>
      <c r="AS88" s="35"/>
      <c r="AT88" s="35"/>
      <c r="AU88" s="35"/>
      <c r="AV88" s="35"/>
      <c r="AW88" s="35"/>
      <c r="AX88" s="15"/>
    </row>
    <row r="89" spans="34:50" ht="15" customHeight="1">
      <c r="AH89" s="127"/>
      <c r="AI89" s="126"/>
      <c r="AJ89" s="128"/>
      <c r="AK89" s="126"/>
      <c r="AL89" s="136"/>
      <c r="AP89" s="15"/>
      <c r="AQ89" s="46"/>
      <c r="AR89" s="15"/>
      <c r="AS89" s="35"/>
      <c r="AT89" s="35"/>
      <c r="AU89" s="35"/>
      <c r="AV89" s="35"/>
      <c r="AW89" s="35"/>
      <c r="AX89" s="15"/>
    </row>
    <row r="90" spans="34:50" ht="15" customHeight="1">
      <c r="AH90" s="127"/>
      <c r="AI90" s="126"/>
      <c r="AJ90" s="128"/>
      <c r="AK90" s="126"/>
      <c r="AL90" s="136"/>
      <c r="AP90" s="15"/>
      <c r="AQ90" s="46"/>
      <c r="AR90" s="15"/>
      <c r="AS90" s="35"/>
      <c r="AT90" s="35"/>
      <c r="AU90" s="35"/>
      <c r="AV90" s="35"/>
      <c r="AW90" s="35"/>
      <c r="AX90" s="15"/>
    </row>
    <row r="91" spans="34:50" ht="15" customHeight="1">
      <c r="AH91" s="127"/>
      <c r="AI91" s="126"/>
      <c r="AJ91" s="128"/>
      <c r="AK91" s="126"/>
      <c r="AL91" s="136"/>
      <c r="AP91" s="15"/>
      <c r="AQ91" s="46"/>
      <c r="AR91" s="15"/>
      <c r="AS91" s="35"/>
      <c r="AT91" s="35"/>
      <c r="AU91" s="35"/>
      <c r="AV91" s="35"/>
      <c r="AW91" s="35"/>
      <c r="AX91" s="15"/>
    </row>
    <row r="92" spans="34:50" ht="15" customHeight="1">
      <c r="AH92" s="127"/>
      <c r="AI92" s="126"/>
      <c r="AJ92" s="128"/>
      <c r="AK92" s="126"/>
      <c r="AL92" s="136"/>
      <c r="AP92" s="15"/>
      <c r="AQ92" s="46"/>
      <c r="AR92" s="15"/>
      <c r="AS92" s="35"/>
      <c r="AT92" s="35"/>
      <c r="AU92" s="35"/>
      <c r="AV92" s="35"/>
      <c r="AW92" s="35"/>
      <c r="AX92" s="15"/>
    </row>
    <row r="93" spans="34:50" ht="15" customHeight="1">
      <c r="AH93" s="127"/>
      <c r="AI93" s="126"/>
      <c r="AJ93" s="128"/>
      <c r="AK93" s="126"/>
      <c r="AL93" s="136"/>
      <c r="AP93" s="15"/>
      <c r="AQ93" s="46"/>
      <c r="AR93" s="15"/>
      <c r="AS93" s="35"/>
      <c r="AT93" s="35"/>
      <c r="AU93" s="35"/>
      <c r="AV93" s="35"/>
      <c r="AW93" s="35"/>
      <c r="AX93" s="15"/>
    </row>
    <row r="94" spans="34:50" ht="15" customHeight="1">
      <c r="AH94" s="127"/>
      <c r="AI94" s="126"/>
      <c r="AJ94" s="128"/>
      <c r="AK94" s="126"/>
      <c r="AL94" s="136"/>
      <c r="AP94" s="15"/>
      <c r="AQ94" s="46"/>
      <c r="AR94" s="15"/>
      <c r="AS94" s="35"/>
      <c r="AT94" s="35"/>
      <c r="AU94" s="35"/>
      <c r="AV94" s="35"/>
      <c r="AW94" s="35"/>
      <c r="AX94" s="15"/>
    </row>
    <row r="95" spans="34:50" ht="15" customHeight="1">
      <c r="AH95" s="127"/>
      <c r="AI95" s="126"/>
      <c r="AJ95" s="128"/>
      <c r="AK95" s="126"/>
      <c r="AL95" s="136"/>
      <c r="AP95" s="15"/>
      <c r="AQ95" s="46"/>
      <c r="AR95" s="15"/>
      <c r="AS95" s="35"/>
      <c r="AT95" s="35"/>
      <c r="AU95" s="35"/>
      <c r="AV95" s="35"/>
      <c r="AW95" s="35"/>
      <c r="AX95" s="15"/>
    </row>
    <row r="96" spans="34:50" ht="15" customHeight="1">
      <c r="AH96" s="127"/>
      <c r="AI96" s="126"/>
      <c r="AJ96" s="128"/>
      <c r="AK96" s="126"/>
      <c r="AL96" s="136"/>
      <c r="AP96" s="15"/>
      <c r="AQ96" s="46"/>
      <c r="AR96" s="15"/>
      <c r="AS96" s="35"/>
      <c r="AT96" s="35"/>
      <c r="AU96" s="35"/>
      <c r="AV96" s="35"/>
      <c r="AW96" s="35"/>
      <c r="AX96" s="15"/>
    </row>
    <row r="97" spans="34:50" ht="15" customHeight="1">
      <c r="AH97" s="127"/>
      <c r="AI97" s="126"/>
      <c r="AJ97" s="128"/>
      <c r="AK97" s="126"/>
      <c r="AL97" s="136"/>
      <c r="AP97" s="15"/>
      <c r="AQ97" s="46"/>
      <c r="AR97" s="15"/>
      <c r="AS97" s="35"/>
      <c r="AT97" s="35"/>
      <c r="AU97" s="35"/>
      <c r="AV97" s="35"/>
      <c r="AW97" s="35"/>
      <c r="AX97" s="15"/>
    </row>
    <row r="98" spans="34:50" ht="15" customHeight="1">
      <c r="AH98" s="127"/>
      <c r="AI98" s="126"/>
      <c r="AJ98" s="128"/>
      <c r="AK98" s="126"/>
      <c r="AL98" s="136"/>
      <c r="AP98" s="15"/>
      <c r="AQ98" s="46"/>
      <c r="AR98" s="15"/>
      <c r="AS98" s="35"/>
      <c r="AT98" s="35"/>
      <c r="AU98" s="35"/>
      <c r="AV98" s="35"/>
      <c r="AW98" s="35"/>
      <c r="AX98" s="15"/>
    </row>
    <row r="99" spans="34:50" ht="15" customHeight="1">
      <c r="AH99" s="127"/>
      <c r="AI99" s="126"/>
      <c r="AJ99" s="128"/>
      <c r="AK99" s="126"/>
      <c r="AL99" s="136"/>
      <c r="AP99" s="15"/>
      <c r="AQ99" s="46"/>
      <c r="AR99" s="15"/>
      <c r="AS99" s="35"/>
      <c r="AT99" s="35"/>
      <c r="AU99" s="35"/>
      <c r="AV99" s="35"/>
      <c r="AW99" s="35"/>
      <c r="AX99" s="15"/>
    </row>
    <row r="100" spans="34:50" ht="15" customHeight="1">
      <c r="AH100" s="127"/>
      <c r="AI100" s="126"/>
      <c r="AJ100" s="128"/>
      <c r="AK100" s="126"/>
      <c r="AL100" s="136"/>
      <c r="AP100" s="15"/>
      <c r="AQ100" s="46"/>
      <c r="AR100" s="15"/>
      <c r="AS100" s="35"/>
      <c r="AT100" s="35"/>
      <c r="AU100" s="35"/>
      <c r="AV100" s="35"/>
      <c r="AW100" s="35"/>
      <c r="AX100" s="15"/>
    </row>
    <row r="101" spans="34:50" ht="15" customHeight="1">
      <c r="AH101" s="127"/>
      <c r="AI101" s="126"/>
      <c r="AJ101" s="128"/>
      <c r="AK101" s="126"/>
      <c r="AL101" s="136"/>
      <c r="AP101" s="15"/>
      <c r="AQ101" s="46"/>
      <c r="AR101" s="15"/>
      <c r="AS101" s="35"/>
      <c r="AT101" s="35"/>
      <c r="AU101" s="35"/>
      <c r="AV101" s="35"/>
      <c r="AW101" s="35"/>
      <c r="AX101" s="15"/>
    </row>
    <row r="102" spans="34:50" ht="15" customHeight="1">
      <c r="AH102" s="127"/>
      <c r="AI102" s="126"/>
      <c r="AJ102" s="128"/>
      <c r="AK102" s="126"/>
      <c r="AL102" s="136"/>
      <c r="AP102" s="15"/>
      <c r="AQ102" s="46"/>
      <c r="AR102" s="15"/>
      <c r="AS102" s="35"/>
      <c r="AT102" s="35"/>
      <c r="AU102" s="35"/>
      <c r="AV102" s="35"/>
      <c r="AW102" s="35"/>
      <c r="AX102" s="15"/>
    </row>
    <row r="103" spans="34:50" ht="15" customHeight="1">
      <c r="AH103" s="127"/>
      <c r="AI103" s="126"/>
      <c r="AJ103" s="128"/>
      <c r="AK103" s="126"/>
      <c r="AL103" s="136"/>
      <c r="AP103" s="15"/>
      <c r="AQ103" s="46"/>
      <c r="AR103" s="15"/>
      <c r="AS103" s="35"/>
      <c r="AT103" s="35"/>
      <c r="AU103" s="35"/>
      <c r="AV103" s="35"/>
      <c r="AW103" s="35"/>
      <c r="AX103" s="15"/>
    </row>
    <row r="104" spans="34:50" ht="15" customHeight="1">
      <c r="AH104" s="127"/>
      <c r="AI104" s="126"/>
      <c r="AJ104" s="128"/>
      <c r="AK104" s="126"/>
      <c r="AL104" s="136"/>
      <c r="AP104" s="15"/>
      <c r="AQ104" s="46"/>
      <c r="AR104" s="15"/>
      <c r="AS104" s="35"/>
      <c r="AT104" s="35"/>
      <c r="AU104" s="35"/>
      <c r="AV104" s="35"/>
      <c r="AW104" s="35"/>
      <c r="AX104" s="15"/>
    </row>
    <row r="105" spans="34:50" ht="15" customHeight="1">
      <c r="AH105" s="127"/>
      <c r="AI105" s="126"/>
      <c r="AJ105" s="128"/>
      <c r="AK105" s="126"/>
      <c r="AL105" s="136"/>
      <c r="AP105" s="15"/>
      <c r="AQ105" s="46"/>
      <c r="AR105" s="15"/>
      <c r="AS105" s="35"/>
      <c r="AT105" s="35"/>
      <c r="AU105" s="35"/>
      <c r="AV105" s="35"/>
      <c r="AW105" s="35"/>
      <c r="AX105" s="15"/>
    </row>
    <row r="106" spans="34:50" ht="15" customHeight="1">
      <c r="AH106" s="127"/>
      <c r="AI106" s="126"/>
      <c r="AJ106" s="128"/>
      <c r="AK106" s="126"/>
      <c r="AL106" s="136"/>
      <c r="AP106" s="15"/>
      <c r="AQ106" s="46"/>
      <c r="AR106" s="15"/>
      <c r="AS106" s="35"/>
      <c r="AT106" s="35"/>
      <c r="AU106" s="35"/>
      <c r="AV106" s="35"/>
      <c r="AW106" s="35"/>
      <c r="AX106" s="15"/>
    </row>
    <row r="107" spans="34:50" ht="15" customHeight="1">
      <c r="AH107" s="127"/>
      <c r="AI107" s="126"/>
      <c r="AJ107" s="128"/>
      <c r="AK107" s="126"/>
      <c r="AL107" s="136"/>
      <c r="AP107" s="15"/>
      <c r="AQ107" s="46"/>
      <c r="AR107" s="15"/>
      <c r="AS107" s="35"/>
      <c r="AT107" s="35"/>
      <c r="AU107" s="35"/>
      <c r="AV107" s="35"/>
      <c r="AW107" s="35"/>
      <c r="AX107" s="15"/>
    </row>
    <row r="108" spans="34:50" ht="15" customHeight="1">
      <c r="AH108" s="127"/>
      <c r="AI108" s="126"/>
      <c r="AJ108" s="128"/>
      <c r="AK108" s="126"/>
      <c r="AL108" s="136"/>
      <c r="AP108" s="15"/>
      <c r="AQ108" s="46"/>
      <c r="AR108" s="15"/>
      <c r="AS108" s="35"/>
      <c r="AT108" s="35"/>
      <c r="AU108" s="35"/>
      <c r="AV108" s="35"/>
      <c r="AW108" s="35"/>
      <c r="AX108" s="15"/>
    </row>
    <row r="109" spans="34:50" ht="15" customHeight="1">
      <c r="AH109" s="127"/>
      <c r="AI109" s="126"/>
      <c r="AJ109" s="128"/>
      <c r="AK109" s="126"/>
      <c r="AL109" s="136"/>
      <c r="AP109" s="15"/>
      <c r="AQ109" s="46"/>
      <c r="AR109" s="15"/>
      <c r="AS109" s="35"/>
      <c r="AT109" s="35"/>
      <c r="AU109" s="35"/>
      <c r="AV109" s="35"/>
      <c r="AW109" s="35"/>
      <c r="AX109" s="15"/>
    </row>
    <row r="110" spans="34:50" ht="15" customHeight="1">
      <c r="AH110" s="127"/>
      <c r="AI110" s="126"/>
      <c r="AJ110" s="128"/>
      <c r="AK110" s="126"/>
      <c r="AL110" s="136"/>
      <c r="AP110" s="15"/>
      <c r="AQ110" s="46"/>
      <c r="AR110" s="15"/>
      <c r="AS110" s="35"/>
      <c r="AT110" s="35"/>
      <c r="AU110" s="35"/>
      <c r="AV110" s="35"/>
      <c r="AW110" s="35"/>
      <c r="AX110" s="15"/>
    </row>
    <row r="111" spans="34:50" ht="15" customHeight="1">
      <c r="AH111" s="127"/>
      <c r="AI111" s="126"/>
      <c r="AJ111" s="128"/>
      <c r="AK111" s="126"/>
      <c r="AL111" s="136"/>
      <c r="AP111" s="15"/>
      <c r="AQ111" s="46"/>
      <c r="AR111" s="15"/>
      <c r="AS111" s="35"/>
      <c r="AT111" s="35"/>
      <c r="AU111" s="35"/>
      <c r="AV111" s="35"/>
      <c r="AW111" s="35"/>
      <c r="AX111" s="15"/>
    </row>
    <row r="112" spans="34:50" ht="15" customHeight="1">
      <c r="AH112" s="127"/>
      <c r="AI112" s="126"/>
      <c r="AJ112" s="128"/>
      <c r="AK112" s="126"/>
      <c r="AL112" s="136"/>
      <c r="AP112" s="15"/>
      <c r="AQ112" s="46"/>
      <c r="AR112" s="15"/>
      <c r="AS112" s="35"/>
      <c r="AT112" s="35"/>
      <c r="AU112" s="35"/>
      <c r="AV112" s="35"/>
      <c r="AW112" s="35"/>
      <c r="AX112" s="15"/>
    </row>
    <row r="113" spans="34:50" ht="15" customHeight="1">
      <c r="AH113" s="127"/>
      <c r="AI113" s="126"/>
      <c r="AJ113" s="128"/>
      <c r="AK113" s="126"/>
      <c r="AL113" s="136"/>
      <c r="AP113" s="15"/>
      <c r="AQ113" s="46"/>
      <c r="AR113" s="15"/>
      <c r="AS113" s="35"/>
      <c r="AT113" s="35"/>
      <c r="AU113" s="35"/>
      <c r="AV113" s="35"/>
      <c r="AW113" s="35"/>
      <c r="AX113" s="15"/>
    </row>
    <row r="114" spans="34:50" ht="16.5" customHeight="1">
      <c r="AH114" s="127"/>
      <c r="AI114" s="126"/>
      <c r="AJ114" s="128"/>
      <c r="AK114" s="126"/>
      <c r="AL114" s="136"/>
      <c r="AP114" s="15"/>
      <c r="AQ114" s="46"/>
      <c r="AR114" s="15"/>
      <c r="AS114" s="35"/>
      <c r="AT114" s="35"/>
      <c r="AU114" s="35"/>
      <c r="AV114" s="35"/>
      <c r="AW114" s="35"/>
      <c r="AX114" s="15"/>
    </row>
    <row r="115" spans="34:50" ht="16.5" customHeight="1">
      <c r="AH115" s="127"/>
      <c r="AI115" s="126"/>
      <c r="AJ115" s="128"/>
      <c r="AK115" s="126"/>
      <c r="AL115" s="136"/>
      <c r="AP115" s="15"/>
      <c r="AQ115" s="46"/>
      <c r="AR115" s="15"/>
      <c r="AS115" s="35"/>
      <c r="AT115" s="35"/>
      <c r="AU115" s="35"/>
      <c r="AV115" s="35"/>
      <c r="AW115" s="35"/>
      <c r="AX115" s="15"/>
    </row>
    <row r="116" spans="34:50" ht="16.5" customHeight="1">
      <c r="AH116" s="127"/>
      <c r="AI116" s="126"/>
      <c r="AJ116" s="128"/>
      <c r="AK116" s="126"/>
      <c r="AL116" s="136"/>
      <c r="AP116" s="15"/>
      <c r="AQ116" s="46"/>
      <c r="AR116" s="15"/>
      <c r="AS116" s="35"/>
      <c r="AT116" s="35"/>
      <c r="AU116" s="35"/>
      <c r="AV116" s="35"/>
      <c r="AW116" s="35"/>
      <c r="AX116" s="15"/>
    </row>
    <row r="117" spans="34:50" ht="16.5" customHeight="1">
      <c r="AH117" s="127"/>
      <c r="AI117" s="126"/>
      <c r="AJ117" s="128"/>
      <c r="AK117" s="126"/>
      <c r="AL117" s="136"/>
      <c r="AP117" s="15"/>
      <c r="AQ117" s="46"/>
      <c r="AR117" s="15"/>
      <c r="AS117" s="35"/>
      <c r="AT117" s="35"/>
      <c r="AU117" s="35"/>
      <c r="AV117" s="35"/>
      <c r="AW117" s="35"/>
      <c r="AX117" s="15"/>
    </row>
    <row r="118" spans="34:50" ht="16.5" customHeight="1">
      <c r="AH118" s="127"/>
      <c r="AI118" s="126"/>
      <c r="AJ118" s="128"/>
      <c r="AK118" s="126"/>
      <c r="AL118" s="136"/>
      <c r="AP118" s="15"/>
      <c r="AQ118" s="46"/>
      <c r="AR118" s="15"/>
      <c r="AS118" s="35"/>
      <c r="AT118" s="35"/>
      <c r="AU118" s="35"/>
      <c r="AV118" s="35"/>
      <c r="AW118" s="35"/>
      <c r="AX118" s="15"/>
    </row>
    <row r="119" spans="34:50" ht="16.5" customHeight="1">
      <c r="AH119" s="127"/>
      <c r="AI119" s="126"/>
      <c r="AJ119" s="128"/>
      <c r="AK119" s="126"/>
      <c r="AL119" s="136"/>
      <c r="AP119" s="15"/>
      <c r="AQ119" s="46"/>
      <c r="AR119" s="15"/>
      <c r="AS119" s="35"/>
      <c r="AT119" s="35"/>
      <c r="AU119" s="35"/>
      <c r="AV119" s="35"/>
      <c r="AW119" s="35"/>
      <c r="AX119" s="15"/>
    </row>
    <row r="120" spans="34:50" ht="16.5" customHeight="1">
      <c r="AH120" s="127"/>
      <c r="AI120" s="126"/>
      <c r="AJ120" s="128"/>
      <c r="AK120" s="126"/>
      <c r="AL120" s="136"/>
      <c r="AP120" s="15"/>
      <c r="AQ120" s="46"/>
      <c r="AR120" s="15"/>
      <c r="AS120" s="35"/>
      <c r="AT120" s="35"/>
      <c r="AU120" s="35"/>
      <c r="AV120" s="35"/>
      <c r="AW120" s="35"/>
      <c r="AX120" s="15"/>
    </row>
    <row r="121" spans="34:50" ht="16.5" customHeight="1">
      <c r="AH121" s="127"/>
      <c r="AI121" s="126"/>
      <c r="AJ121" s="128"/>
      <c r="AK121" s="126"/>
      <c r="AL121" s="136"/>
      <c r="AP121" s="15"/>
      <c r="AQ121" s="46"/>
      <c r="AR121" s="15"/>
      <c r="AS121" s="35"/>
      <c r="AT121" s="35"/>
      <c r="AU121" s="35"/>
      <c r="AV121" s="35"/>
      <c r="AW121" s="35"/>
      <c r="AX121" s="15"/>
    </row>
    <row r="122" spans="34:50" ht="16.5" customHeight="1">
      <c r="AH122" s="127"/>
      <c r="AI122" s="126"/>
      <c r="AJ122" s="128"/>
      <c r="AK122" s="126"/>
      <c r="AL122" s="136"/>
      <c r="AP122" s="15"/>
      <c r="AQ122" s="46"/>
      <c r="AR122" s="15"/>
      <c r="AS122" s="35"/>
      <c r="AT122" s="35"/>
      <c r="AU122" s="35"/>
      <c r="AV122" s="35"/>
      <c r="AW122" s="35"/>
      <c r="AX122" s="15"/>
    </row>
    <row r="123" spans="34:50" ht="16.5" customHeight="1">
      <c r="AH123" s="127"/>
      <c r="AI123" s="126"/>
      <c r="AJ123" s="128"/>
      <c r="AK123" s="126"/>
      <c r="AL123" s="136"/>
      <c r="AP123" s="15"/>
      <c r="AQ123" s="46"/>
      <c r="AR123" s="15"/>
      <c r="AS123" s="35"/>
      <c r="AT123" s="35"/>
      <c r="AU123" s="35"/>
      <c r="AV123" s="35"/>
      <c r="AW123" s="35"/>
      <c r="AX123" s="15"/>
    </row>
    <row r="124" spans="34:50" ht="16.5" customHeight="1">
      <c r="AH124" s="127"/>
      <c r="AI124" s="126"/>
      <c r="AJ124" s="128"/>
      <c r="AK124" s="126"/>
      <c r="AL124" s="136"/>
      <c r="AP124" s="15"/>
      <c r="AQ124" s="46"/>
      <c r="AR124" s="15"/>
      <c r="AS124" s="35"/>
      <c r="AT124" s="35"/>
      <c r="AU124" s="35"/>
      <c r="AV124" s="35"/>
      <c r="AW124" s="35"/>
      <c r="AX124" s="15"/>
    </row>
    <row r="125" spans="34:50" ht="16.5" customHeight="1">
      <c r="AH125" s="127"/>
      <c r="AI125" s="126"/>
      <c r="AJ125" s="128"/>
      <c r="AK125" s="126"/>
      <c r="AL125" s="136"/>
      <c r="AP125" s="15"/>
      <c r="AQ125" s="46"/>
      <c r="AR125" s="15"/>
      <c r="AS125" s="35"/>
      <c r="AT125" s="35"/>
      <c r="AU125" s="35"/>
      <c r="AV125" s="35"/>
      <c r="AW125" s="35"/>
      <c r="AX125" s="15"/>
    </row>
    <row r="126" spans="34:50" ht="16.5" customHeight="1">
      <c r="AH126" s="127"/>
      <c r="AI126" s="126"/>
      <c r="AJ126" s="128"/>
      <c r="AK126" s="126"/>
      <c r="AL126" s="136"/>
      <c r="AP126" s="15"/>
      <c r="AQ126" s="46"/>
      <c r="AR126" s="15"/>
      <c r="AS126" s="35"/>
      <c r="AT126" s="35"/>
      <c r="AU126" s="35"/>
      <c r="AV126" s="35"/>
      <c r="AW126" s="35"/>
      <c r="AX126" s="15"/>
    </row>
    <row r="127" spans="34:50" ht="16.5" customHeight="1">
      <c r="AH127" s="127"/>
      <c r="AI127" s="126"/>
      <c r="AJ127" s="128"/>
      <c r="AK127" s="126"/>
      <c r="AL127" s="136"/>
      <c r="AP127" s="15"/>
      <c r="AQ127" s="46"/>
      <c r="AR127" s="15"/>
      <c r="AS127" s="35"/>
      <c r="AT127" s="35"/>
      <c r="AU127" s="35"/>
      <c r="AV127" s="35"/>
      <c r="AW127" s="35"/>
      <c r="AX127" s="15"/>
    </row>
    <row r="128" spans="34:50" ht="16.5" customHeight="1">
      <c r="AH128" s="127"/>
      <c r="AI128" s="126"/>
      <c r="AJ128" s="128"/>
      <c r="AK128" s="126"/>
      <c r="AL128" s="136"/>
      <c r="AP128" s="15"/>
      <c r="AQ128" s="46"/>
      <c r="AR128" s="15"/>
      <c r="AS128" s="35"/>
      <c r="AT128" s="35"/>
      <c r="AU128" s="35"/>
      <c r="AV128" s="35"/>
      <c r="AW128" s="35"/>
      <c r="AX128" s="15"/>
    </row>
    <row r="129" spans="34:50" ht="16.5" customHeight="1">
      <c r="AH129" s="127"/>
      <c r="AI129" s="126"/>
      <c r="AJ129" s="128"/>
      <c r="AK129" s="126"/>
      <c r="AL129" s="136"/>
      <c r="AP129" s="15"/>
      <c r="AQ129" s="46"/>
      <c r="AR129" s="15"/>
      <c r="AS129" s="35"/>
      <c r="AT129" s="35"/>
      <c r="AU129" s="35"/>
      <c r="AV129" s="35"/>
      <c r="AW129" s="35"/>
      <c r="AX129" s="15"/>
    </row>
    <row r="130" spans="34:50" ht="16.5" customHeight="1">
      <c r="AH130" s="127"/>
      <c r="AI130" s="126"/>
      <c r="AJ130" s="128"/>
      <c r="AK130" s="126"/>
      <c r="AL130" s="136"/>
      <c r="AP130" s="15"/>
      <c r="AQ130" s="46"/>
      <c r="AR130" s="15"/>
      <c r="AS130" s="35"/>
      <c r="AT130" s="35"/>
      <c r="AU130" s="35"/>
      <c r="AV130" s="35"/>
      <c r="AW130" s="35"/>
      <c r="AX130" s="15"/>
    </row>
    <row r="131" spans="34:50" ht="16.5" customHeight="1">
      <c r="AH131" s="127"/>
      <c r="AI131" s="126"/>
      <c r="AJ131" s="128"/>
      <c r="AK131" s="126"/>
      <c r="AL131" s="136"/>
      <c r="AP131" s="15"/>
      <c r="AQ131" s="46"/>
      <c r="AR131" s="15"/>
      <c r="AS131" s="35"/>
      <c r="AT131" s="35"/>
      <c r="AU131" s="35"/>
      <c r="AV131" s="35"/>
      <c r="AW131" s="35"/>
      <c r="AX131" s="15"/>
    </row>
    <row r="132" spans="34:50" ht="16.5" customHeight="1">
      <c r="AH132" s="127"/>
      <c r="AI132" s="126"/>
      <c r="AJ132" s="128"/>
      <c r="AK132" s="126"/>
      <c r="AL132" s="136"/>
      <c r="AP132" s="15"/>
      <c r="AQ132" s="46"/>
      <c r="AR132" s="15"/>
      <c r="AS132" s="35"/>
      <c r="AT132" s="35"/>
      <c r="AU132" s="35"/>
      <c r="AV132" s="35"/>
      <c r="AW132" s="35"/>
      <c r="AX132" s="15"/>
    </row>
    <row r="133" spans="34:50" ht="16.5" customHeight="1">
      <c r="AH133" s="127"/>
      <c r="AI133" s="126"/>
      <c r="AJ133" s="128"/>
      <c r="AK133" s="126"/>
      <c r="AL133" s="136"/>
      <c r="AP133" s="15"/>
      <c r="AQ133" s="46"/>
      <c r="AR133" s="15"/>
      <c r="AS133" s="35"/>
      <c r="AT133" s="35"/>
      <c r="AU133" s="35"/>
      <c r="AV133" s="35"/>
      <c r="AW133" s="35"/>
      <c r="AX133" s="15"/>
    </row>
    <row r="134" spans="34:50" ht="16.5" customHeight="1">
      <c r="AH134" s="127"/>
      <c r="AI134" s="126"/>
      <c r="AJ134" s="128"/>
      <c r="AK134" s="126"/>
      <c r="AL134" s="136"/>
      <c r="AP134" s="15"/>
      <c r="AQ134" s="46"/>
      <c r="AR134" s="15"/>
      <c r="AS134" s="35"/>
      <c r="AT134" s="35"/>
      <c r="AU134" s="35"/>
      <c r="AV134" s="35"/>
      <c r="AW134" s="35"/>
      <c r="AX134" s="15"/>
    </row>
    <row r="135" spans="34:50" ht="16.5" customHeight="1">
      <c r="AH135" s="127"/>
      <c r="AI135" s="126"/>
      <c r="AJ135" s="128"/>
      <c r="AK135" s="126"/>
      <c r="AL135" s="136"/>
      <c r="AP135" s="15"/>
      <c r="AQ135" s="46"/>
      <c r="AR135" s="15"/>
      <c r="AS135" s="35"/>
      <c r="AT135" s="35"/>
      <c r="AU135" s="35"/>
      <c r="AV135" s="35"/>
      <c r="AW135" s="35"/>
      <c r="AX135" s="15"/>
    </row>
    <row r="136" spans="34:50" ht="16.5" customHeight="1">
      <c r="AH136" s="127"/>
      <c r="AI136" s="126"/>
      <c r="AJ136" s="128"/>
      <c r="AK136" s="126"/>
      <c r="AL136" s="136"/>
      <c r="AP136" s="15"/>
      <c r="AQ136" s="46"/>
      <c r="AR136" s="15"/>
      <c r="AS136" s="35"/>
      <c r="AT136" s="35"/>
      <c r="AU136" s="35"/>
      <c r="AV136" s="35"/>
      <c r="AW136" s="35"/>
      <c r="AX136" s="15"/>
    </row>
    <row r="137" spans="34:50" ht="16.5" customHeight="1">
      <c r="AH137" s="127"/>
      <c r="AI137" s="126"/>
      <c r="AJ137" s="128"/>
      <c r="AK137" s="126"/>
      <c r="AL137" s="136"/>
      <c r="AP137" s="15"/>
      <c r="AQ137" s="46"/>
      <c r="AR137" s="15"/>
      <c r="AS137" s="35"/>
      <c r="AT137" s="35"/>
      <c r="AU137" s="35"/>
      <c r="AV137" s="35"/>
      <c r="AW137" s="35"/>
      <c r="AX137" s="15"/>
    </row>
    <row r="138" spans="34:50" ht="16.5" customHeight="1">
      <c r="AH138" s="127"/>
      <c r="AI138" s="126"/>
      <c r="AJ138" s="128"/>
      <c r="AK138" s="126"/>
      <c r="AL138" s="136"/>
      <c r="AP138" s="15"/>
      <c r="AQ138" s="46"/>
      <c r="AR138" s="15"/>
      <c r="AS138" s="35"/>
      <c r="AT138" s="35"/>
      <c r="AU138" s="35"/>
      <c r="AV138" s="35"/>
      <c r="AW138" s="35"/>
      <c r="AX138" s="15"/>
    </row>
    <row r="139" spans="34:50" ht="16.5" customHeight="1">
      <c r="AH139" s="127"/>
      <c r="AI139" s="126"/>
      <c r="AJ139" s="128"/>
      <c r="AK139" s="126"/>
      <c r="AL139" s="136"/>
      <c r="AP139" s="15"/>
      <c r="AQ139" s="46"/>
      <c r="AR139" s="15"/>
      <c r="AS139" s="35"/>
      <c r="AT139" s="35"/>
      <c r="AU139" s="35"/>
      <c r="AV139" s="35"/>
      <c r="AW139" s="35"/>
      <c r="AX139" s="15"/>
    </row>
    <row r="140" spans="34:50" ht="16.5" customHeight="1">
      <c r="AH140" s="127"/>
      <c r="AI140" s="126"/>
      <c r="AJ140" s="128"/>
      <c r="AK140" s="126"/>
      <c r="AL140" s="136"/>
      <c r="AP140" s="15"/>
      <c r="AQ140" s="46"/>
      <c r="AR140" s="15"/>
      <c r="AS140" s="35"/>
      <c r="AT140" s="35"/>
      <c r="AU140" s="35"/>
      <c r="AV140" s="35"/>
      <c r="AW140" s="35"/>
      <c r="AX140" s="15"/>
    </row>
    <row r="141" spans="34:50" ht="16.5" customHeight="1">
      <c r="AH141" s="127"/>
      <c r="AI141" s="126"/>
      <c r="AJ141" s="128"/>
      <c r="AK141" s="126"/>
      <c r="AL141" s="136"/>
      <c r="AP141" s="15"/>
      <c r="AQ141" s="46"/>
      <c r="AR141" s="15"/>
      <c r="AS141" s="35"/>
      <c r="AT141" s="35"/>
      <c r="AU141" s="35"/>
      <c r="AV141" s="35"/>
      <c r="AW141" s="35"/>
      <c r="AX141" s="15"/>
    </row>
    <row r="142" spans="34:50" ht="16.5" customHeight="1">
      <c r="AH142" s="127"/>
      <c r="AI142" s="126"/>
      <c r="AJ142" s="128"/>
      <c r="AK142" s="126"/>
      <c r="AL142" s="136"/>
      <c r="AP142" s="15"/>
      <c r="AQ142" s="46"/>
      <c r="AR142" s="15"/>
      <c r="AS142" s="35"/>
      <c r="AT142" s="35"/>
      <c r="AU142" s="35"/>
      <c r="AV142" s="35"/>
      <c r="AW142" s="35"/>
      <c r="AX142" s="15"/>
    </row>
    <row r="143" spans="34:50" ht="16.5" customHeight="1">
      <c r="AH143" s="127"/>
      <c r="AI143" s="126"/>
      <c r="AJ143" s="128"/>
      <c r="AK143" s="126"/>
      <c r="AL143" s="136"/>
      <c r="AP143" s="15"/>
      <c r="AQ143" s="46"/>
      <c r="AR143" s="15"/>
      <c r="AS143" s="35"/>
      <c r="AT143" s="35"/>
      <c r="AU143" s="35"/>
      <c r="AV143" s="35"/>
      <c r="AW143" s="35"/>
      <c r="AX143" s="15"/>
    </row>
    <row r="144" spans="34:50" ht="16.5" customHeight="1">
      <c r="AH144" s="127"/>
      <c r="AI144" s="126"/>
      <c r="AJ144" s="128"/>
      <c r="AK144" s="126"/>
      <c r="AL144" s="136"/>
      <c r="AP144" s="15"/>
      <c r="AQ144" s="46"/>
      <c r="AR144" s="15"/>
      <c r="AS144" s="35"/>
      <c r="AT144" s="35"/>
      <c r="AU144" s="35"/>
      <c r="AV144" s="35"/>
      <c r="AW144" s="35"/>
      <c r="AX144" s="15"/>
    </row>
    <row r="145" spans="34:50" ht="16.5" customHeight="1">
      <c r="AH145" s="127"/>
      <c r="AI145" s="126"/>
      <c r="AJ145" s="128"/>
      <c r="AK145" s="126"/>
      <c r="AL145" s="136"/>
      <c r="AP145" s="15"/>
      <c r="AQ145" s="46"/>
      <c r="AR145" s="15"/>
      <c r="AS145" s="35"/>
      <c r="AT145" s="35"/>
      <c r="AU145" s="35"/>
      <c r="AV145" s="35"/>
      <c r="AW145" s="35"/>
      <c r="AX145" s="15"/>
    </row>
    <row r="146" spans="34:50" ht="16.5" customHeight="1">
      <c r="AH146" s="127"/>
      <c r="AI146" s="126"/>
      <c r="AJ146" s="128"/>
      <c r="AK146" s="126"/>
      <c r="AL146" s="136"/>
      <c r="AP146" s="15"/>
      <c r="AQ146" s="46"/>
      <c r="AR146" s="15"/>
      <c r="AS146" s="35"/>
      <c r="AT146" s="35"/>
      <c r="AU146" s="35"/>
      <c r="AV146" s="35"/>
      <c r="AW146" s="35"/>
      <c r="AX146" s="15"/>
    </row>
    <row r="147" spans="34:50" ht="16.5" customHeight="1">
      <c r="AH147" s="127"/>
      <c r="AI147" s="126"/>
      <c r="AJ147" s="128"/>
      <c r="AK147" s="126"/>
      <c r="AL147" s="136"/>
      <c r="AP147" s="15"/>
      <c r="AQ147" s="46"/>
      <c r="AR147" s="15"/>
      <c r="AS147" s="35"/>
      <c r="AT147" s="35"/>
      <c r="AU147" s="35"/>
      <c r="AV147" s="35"/>
      <c r="AW147" s="35"/>
      <c r="AX147" s="15"/>
    </row>
    <row r="148" spans="34:50" ht="16.5" customHeight="1">
      <c r="AH148" s="127"/>
      <c r="AI148" s="126"/>
      <c r="AJ148" s="128"/>
      <c r="AK148" s="126"/>
      <c r="AL148" s="136"/>
      <c r="AP148" s="15"/>
      <c r="AQ148" s="46"/>
      <c r="AR148" s="15"/>
      <c r="AS148" s="35"/>
      <c r="AT148" s="35"/>
      <c r="AU148" s="35"/>
      <c r="AV148" s="35"/>
      <c r="AW148" s="35"/>
      <c r="AX148" s="15"/>
    </row>
    <row r="149" spans="34:50" ht="16.5" customHeight="1">
      <c r="AH149" s="127"/>
      <c r="AI149" s="126"/>
      <c r="AJ149" s="128"/>
      <c r="AK149" s="126"/>
      <c r="AL149" s="136"/>
      <c r="AP149" s="15"/>
      <c r="AQ149" s="46"/>
      <c r="AR149" s="15"/>
      <c r="AS149" s="35"/>
      <c r="AT149" s="35"/>
      <c r="AU149" s="35"/>
      <c r="AV149" s="35"/>
      <c r="AW149" s="35"/>
      <c r="AX149" s="15"/>
    </row>
    <row r="150" spans="34:50" ht="16.5" customHeight="1">
      <c r="AH150" s="127"/>
      <c r="AI150" s="126"/>
      <c r="AJ150" s="128"/>
      <c r="AK150" s="126"/>
      <c r="AL150" s="136"/>
      <c r="AP150" s="15"/>
      <c r="AQ150" s="46"/>
      <c r="AR150" s="15"/>
      <c r="AS150" s="35"/>
      <c r="AT150" s="35"/>
      <c r="AU150" s="35"/>
      <c r="AV150" s="35"/>
      <c r="AW150" s="35"/>
      <c r="AX150" s="15"/>
    </row>
    <row r="151" spans="34:50" ht="16.5" customHeight="1">
      <c r="AH151" s="127"/>
      <c r="AI151" s="126"/>
      <c r="AJ151" s="128"/>
      <c r="AK151" s="126"/>
      <c r="AL151" s="136"/>
      <c r="AP151" s="15"/>
      <c r="AQ151" s="46"/>
      <c r="AR151" s="15"/>
      <c r="AS151" s="35"/>
      <c r="AT151" s="35"/>
      <c r="AU151" s="35"/>
      <c r="AV151" s="35"/>
      <c r="AW151" s="35"/>
      <c r="AX151" s="15"/>
    </row>
    <row r="152" spans="34:50" ht="16.5" customHeight="1">
      <c r="AH152" s="127"/>
      <c r="AI152" s="126"/>
      <c r="AJ152" s="128"/>
      <c r="AK152" s="126"/>
      <c r="AL152" s="136"/>
      <c r="AP152" s="15"/>
      <c r="AQ152" s="46"/>
      <c r="AR152" s="15"/>
      <c r="AS152" s="35"/>
      <c r="AT152" s="35"/>
      <c r="AU152" s="35"/>
      <c r="AV152" s="35"/>
      <c r="AW152" s="35"/>
      <c r="AX152" s="15"/>
    </row>
    <row r="153" spans="34:50" ht="16.5" customHeight="1">
      <c r="AH153" s="127"/>
      <c r="AI153" s="126"/>
      <c r="AJ153" s="128"/>
      <c r="AK153" s="126"/>
      <c r="AL153" s="136"/>
      <c r="AP153" s="15"/>
      <c r="AQ153" s="46"/>
      <c r="AR153" s="15"/>
      <c r="AS153" s="35"/>
      <c r="AT153" s="35"/>
      <c r="AU153" s="35"/>
      <c r="AV153" s="35"/>
      <c r="AW153" s="35"/>
      <c r="AX153" s="15"/>
    </row>
    <row r="154" spans="34:50" ht="16.5" customHeight="1">
      <c r="AH154" s="127"/>
      <c r="AI154" s="126"/>
      <c r="AJ154" s="128"/>
      <c r="AK154" s="126"/>
      <c r="AL154" s="136"/>
      <c r="AP154" s="15"/>
      <c r="AQ154" s="46"/>
      <c r="AR154" s="15"/>
      <c r="AS154" s="35"/>
      <c r="AT154" s="35"/>
      <c r="AU154" s="35"/>
      <c r="AV154" s="35"/>
      <c r="AW154" s="35"/>
      <c r="AX154" s="15"/>
    </row>
    <row r="155" spans="34:50" ht="16.5" customHeight="1">
      <c r="AH155" s="127"/>
      <c r="AI155" s="126"/>
      <c r="AJ155" s="128"/>
      <c r="AK155" s="126"/>
      <c r="AL155" s="136"/>
      <c r="AP155" s="15"/>
      <c r="AQ155" s="46"/>
      <c r="AR155" s="15"/>
      <c r="AS155" s="35"/>
      <c r="AT155" s="35"/>
      <c r="AU155" s="35"/>
      <c r="AV155" s="35"/>
      <c r="AW155" s="35"/>
      <c r="AX155" s="15"/>
    </row>
    <row r="156" spans="34:50" ht="16.5" customHeight="1">
      <c r="AH156" s="127"/>
      <c r="AI156" s="126"/>
      <c r="AJ156" s="128"/>
      <c r="AK156" s="126"/>
      <c r="AL156" s="136"/>
      <c r="AP156" s="15"/>
      <c r="AQ156" s="46"/>
      <c r="AR156" s="15"/>
      <c r="AS156" s="35"/>
      <c r="AT156" s="35"/>
      <c r="AU156" s="35"/>
      <c r="AV156" s="35"/>
      <c r="AW156" s="35"/>
      <c r="AX156" s="15"/>
    </row>
    <row r="157" spans="34:50" ht="16.5" customHeight="1">
      <c r="AH157" s="127"/>
      <c r="AI157" s="126"/>
      <c r="AJ157" s="128"/>
      <c r="AK157" s="126"/>
      <c r="AL157" s="136"/>
      <c r="AP157" s="15"/>
      <c r="AQ157" s="46"/>
      <c r="AR157" s="15"/>
      <c r="AS157" s="35"/>
      <c r="AT157" s="35"/>
      <c r="AU157" s="35"/>
      <c r="AV157" s="35"/>
      <c r="AW157" s="35"/>
      <c r="AX157" s="15"/>
    </row>
    <row r="158" spans="34:50" ht="16.5" customHeight="1">
      <c r="AH158" s="127"/>
      <c r="AI158" s="126"/>
      <c r="AJ158" s="128"/>
      <c r="AK158" s="126"/>
      <c r="AL158" s="136"/>
      <c r="AP158" s="15"/>
      <c r="AQ158" s="46"/>
      <c r="AR158" s="15"/>
      <c r="AS158" s="35"/>
      <c r="AT158" s="35"/>
      <c r="AU158" s="35"/>
      <c r="AV158" s="35"/>
      <c r="AW158" s="35"/>
      <c r="AX158" s="15"/>
    </row>
    <row r="159" spans="34:50" ht="16.5" customHeight="1">
      <c r="AH159" s="127"/>
      <c r="AI159" s="126"/>
      <c r="AJ159" s="128"/>
      <c r="AK159" s="126"/>
      <c r="AL159" s="136"/>
      <c r="AP159" s="15"/>
      <c r="AQ159" s="46"/>
      <c r="AR159" s="15"/>
      <c r="AS159" s="35"/>
      <c r="AT159" s="35"/>
      <c r="AU159" s="35"/>
      <c r="AV159" s="35"/>
      <c r="AW159" s="35"/>
      <c r="AX159" s="15"/>
    </row>
    <row r="160" spans="34:50" ht="16.5" customHeight="1">
      <c r="AH160" s="127"/>
      <c r="AI160" s="126"/>
      <c r="AJ160" s="128"/>
      <c r="AK160" s="126"/>
      <c r="AL160" s="136"/>
      <c r="AP160" s="15"/>
      <c r="AQ160" s="46"/>
      <c r="AR160" s="15"/>
      <c r="AS160" s="35"/>
      <c r="AT160" s="35"/>
      <c r="AU160" s="35"/>
      <c r="AV160" s="35"/>
      <c r="AW160" s="35"/>
      <c r="AX160" s="15"/>
    </row>
    <row r="161" spans="34:50" ht="16.5" customHeight="1">
      <c r="AH161" s="127"/>
      <c r="AI161" s="126"/>
      <c r="AJ161" s="128"/>
      <c r="AK161" s="126"/>
      <c r="AL161" s="136"/>
      <c r="AP161" s="15"/>
      <c r="AQ161" s="46"/>
      <c r="AR161" s="15"/>
      <c r="AS161" s="35"/>
      <c r="AT161" s="35"/>
      <c r="AU161" s="35"/>
      <c r="AV161" s="35"/>
      <c r="AW161" s="35"/>
      <c r="AX161" s="15"/>
    </row>
    <row r="162" spans="34:50" ht="16.5" customHeight="1">
      <c r="AH162" s="127"/>
      <c r="AI162" s="126"/>
      <c r="AJ162" s="128"/>
      <c r="AK162" s="126"/>
      <c r="AL162" s="136"/>
      <c r="AP162" s="15"/>
      <c r="AQ162" s="46"/>
      <c r="AR162" s="15"/>
      <c r="AS162" s="35"/>
      <c r="AT162" s="35"/>
      <c r="AU162" s="35"/>
      <c r="AV162" s="35"/>
      <c r="AW162" s="35"/>
      <c r="AX162" s="15"/>
    </row>
    <row r="163" spans="34:50" ht="16.5" customHeight="1">
      <c r="AH163" s="127"/>
      <c r="AI163" s="126"/>
      <c r="AJ163" s="128"/>
      <c r="AK163" s="126"/>
      <c r="AL163" s="136"/>
      <c r="AP163" s="15"/>
      <c r="AQ163" s="46"/>
      <c r="AR163" s="15"/>
      <c r="AS163" s="35"/>
      <c r="AT163" s="35"/>
      <c r="AU163" s="35"/>
      <c r="AV163" s="35"/>
      <c r="AW163" s="35"/>
      <c r="AX163" s="15"/>
    </row>
    <row r="164" spans="34:50" ht="16.5" customHeight="1">
      <c r="AH164" s="127"/>
      <c r="AI164" s="126"/>
      <c r="AJ164" s="128"/>
      <c r="AK164" s="126"/>
      <c r="AL164" s="136"/>
      <c r="AP164" s="15"/>
      <c r="AQ164" s="46"/>
      <c r="AR164" s="15"/>
      <c r="AS164" s="35"/>
      <c r="AT164" s="35"/>
      <c r="AU164" s="35"/>
      <c r="AV164" s="35"/>
      <c r="AW164" s="35"/>
      <c r="AX164" s="15"/>
    </row>
    <row r="165" spans="34:50" ht="16.5" customHeight="1">
      <c r="AH165" s="127"/>
      <c r="AI165" s="126"/>
      <c r="AJ165" s="128"/>
      <c r="AK165" s="126"/>
      <c r="AL165" s="136"/>
      <c r="AP165" s="15"/>
      <c r="AQ165" s="46"/>
      <c r="AR165" s="15"/>
      <c r="AS165" s="35"/>
      <c r="AT165" s="35"/>
      <c r="AU165" s="35"/>
      <c r="AV165" s="35"/>
      <c r="AW165" s="35"/>
      <c r="AX165" s="15"/>
    </row>
    <row r="166" spans="34:50" ht="16.5" customHeight="1">
      <c r="AH166" s="127"/>
      <c r="AI166" s="126"/>
      <c r="AJ166" s="128"/>
      <c r="AK166" s="126"/>
      <c r="AL166" s="136"/>
      <c r="AP166" s="15"/>
      <c r="AQ166" s="46"/>
      <c r="AR166" s="15"/>
      <c r="AS166" s="35"/>
      <c r="AT166" s="35"/>
      <c r="AU166" s="35"/>
      <c r="AV166" s="35"/>
      <c r="AW166" s="35"/>
      <c r="AX166" s="15"/>
    </row>
    <row r="167" spans="34:50" ht="16.5" customHeight="1">
      <c r="AH167" s="127"/>
      <c r="AI167" s="126"/>
      <c r="AJ167" s="128"/>
      <c r="AK167" s="126"/>
      <c r="AL167" s="136"/>
      <c r="AP167" s="15"/>
      <c r="AQ167" s="46"/>
      <c r="AR167" s="15"/>
      <c r="AS167" s="35"/>
      <c r="AT167" s="35"/>
      <c r="AU167" s="35"/>
      <c r="AV167" s="35"/>
      <c r="AW167" s="35"/>
      <c r="AX167" s="15"/>
    </row>
    <row r="168" spans="34:50" ht="16.5" customHeight="1">
      <c r="AH168" s="127"/>
      <c r="AI168" s="126"/>
      <c r="AJ168" s="128"/>
      <c r="AK168" s="126"/>
      <c r="AL168" s="136"/>
      <c r="AP168" s="15"/>
      <c r="AQ168" s="46"/>
      <c r="AR168" s="15"/>
      <c r="AS168" s="35"/>
      <c r="AT168" s="35"/>
      <c r="AU168" s="35"/>
      <c r="AV168" s="35"/>
      <c r="AW168" s="35"/>
      <c r="AX168" s="15"/>
    </row>
    <row r="169" spans="34:50" ht="16.5" customHeight="1">
      <c r="AH169" s="127"/>
      <c r="AI169" s="126"/>
      <c r="AJ169" s="128"/>
      <c r="AK169" s="126"/>
      <c r="AL169" s="136"/>
      <c r="AP169" s="15"/>
      <c r="AQ169" s="46"/>
      <c r="AR169" s="15"/>
      <c r="AS169" s="35"/>
      <c r="AT169" s="35"/>
      <c r="AU169" s="35"/>
      <c r="AV169" s="35"/>
      <c r="AW169" s="35"/>
      <c r="AX169" s="15"/>
    </row>
    <row r="170" spans="34:50" ht="16.5" customHeight="1">
      <c r="AH170" s="127"/>
      <c r="AI170" s="126"/>
      <c r="AJ170" s="128"/>
      <c r="AK170" s="126"/>
      <c r="AL170" s="136"/>
      <c r="AP170" s="15"/>
      <c r="AQ170" s="46"/>
      <c r="AR170" s="15"/>
      <c r="AS170" s="35"/>
      <c r="AT170" s="35"/>
      <c r="AU170" s="35"/>
      <c r="AV170" s="35"/>
      <c r="AW170" s="35"/>
      <c r="AX170" s="15"/>
    </row>
    <row r="171" spans="34:50" ht="16.5" customHeight="1">
      <c r="AH171" s="127"/>
      <c r="AI171" s="126"/>
      <c r="AJ171" s="128"/>
      <c r="AK171" s="126"/>
      <c r="AL171" s="136"/>
      <c r="AP171" s="15"/>
      <c r="AQ171" s="46"/>
      <c r="AR171" s="15"/>
      <c r="AS171" s="35"/>
      <c r="AT171" s="35"/>
      <c r="AU171" s="35"/>
      <c r="AV171" s="35"/>
      <c r="AW171" s="35"/>
      <c r="AX171" s="15"/>
    </row>
    <row r="172" spans="34:50" ht="16.5" customHeight="1">
      <c r="AH172" s="127"/>
      <c r="AI172" s="126"/>
      <c r="AJ172" s="128"/>
      <c r="AK172" s="126"/>
      <c r="AL172" s="136"/>
      <c r="AP172" s="15"/>
      <c r="AQ172" s="46"/>
      <c r="AR172" s="15"/>
      <c r="AS172" s="35"/>
      <c r="AT172" s="35"/>
      <c r="AU172" s="35"/>
      <c r="AV172" s="35"/>
      <c r="AW172" s="35"/>
      <c r="AX172" s="15"/>
    </row>
    <row r="173" spans="34:50" ht="16.5" customHeight="1">
      <c r="AH173" s="127"/>
      <c r="AI173" s="126"/>
      <c r="AJ173" s="128"/>
      <c r="AK173" s="126"/>
      <c r="AL173" s="136"/>
      <c r="AP173" s="15"/>
      <c r="AQ173" s="46"/>
      <c r="AR173" s="15"/>
      <c r="AS173" s="35"/>
      <c r="AT173" s="35"/>
      <c r="AU173" s="35"/>
      <c r="AV173" s="35"/>
      <c r="AW173" s="35"/>
      <c r="AX173" s="15"/>
    </row>
    <row r="174" spans="34:50" ht="16.5" customHeight="1">
      <c r="AH174" s="127"/>
      <c r="AI174" s="126"/>
      <c r="AJ174" s="128"/>
      <c r="AK174" s="126"/>
      <c r="AL174" s="136"/>
      <c r="AP174" s="15"/>
      <c r="AQ174" s="46"/>
      <c r="AR174" s="15"/>
      <c r="AS174" s="35"/>
      <c r="AT174" s="35"/>
      <c r="AU174" s="35"/>
      <c r="AV174" s="35"/>
      <c r="AW174" s="35"/>
      <c r="AX174" s="15"/>
    </row>
    <row r="175" spans="34:50" ht="16.5" customHeight="1">
      <c r="AH175" s="127"/>
      <c r="AI175" s="126"/>
      <c r="AJ175" s="128"/>
      <c r="AK175" s="126"/>
      <c r="AL175" s="136"/>
      <c r="AP175" s="15"/>
      <c r="AQ175" s="46"/>
      <c r="AR175" s="15"/>
      <c r="AS175" s="35"/>
      <c r="AT175" s="35"/>
      <c r="AU175" s="35"/>
      <c r="AV175" s="35"/>
      <c r="AW175" s="35"/>
      <c r="AX175" s="15"/>
    </row>
    <row r="176" spans="34:50" ht="16.5" customHeight="1">
      <c r="AH176" s="127"/>
      <c r="AI176" s="126"/>
      <c r="AJ176" s="128"/>
      <c r="AK176" s="126"/>
      <c r="AL176" s="136"/>
      <c r="AP176" s="15"/>
      <c r="AQ176" s="46"/>
      <c r="AR176" s="15"/>
      <c r="AS176" s="35"/>
      <c r="AT176" s="35"/>
      <c r="AU176" s="35"/>
      <c r="AV176" s="35"/>
      <c r="AW176" s="35"/>
      <c r="AX176" s="15"/>
    </row>
    <row r="177" spans="34:50" ht="16.5" customHeight="1">
      <c r="AH177" s="127"/>
      <c r="AI177" s="126"/>
      <c r="AJ177" s="128"/>
      <c r="AK177" s="126"/>
      <c r="AL177" s="136"/>
      <c r="AP177" s="15"/>
      <c r="AQ177" s="46"/>
      <c r="AR177" s="15"/>
      <c r="AS177" s="35"/>
      <c r="AT177" s="35"/>
      <c r="AU177" s="35"/>
      <c r="AV177" s="35"/>
      <c r="AW177" s="35"/>
      <c r="AX177" s="15"/>
    </row>
    <row r="178" spans="34:50" ht="16.5" customHeight="1">
      <c r="AH178" s="127"/>
      <c r="AI178" s="126"/>
      <c r="AJ178" s="128"/>
      <c r="AK178" s="126"/>
      <c r="AL178" s="136"/>
      <c r="AP178" s="15"/>
      <c r="AQ178" s="46"/>
      <c r="AR178" s="15"/>
      <c r="AS178" s="35"/>
      <c r="AT178" s="35"/>
      <c r="AU178" s="35"/>
      <c r="AV178" s="35"/>
      <c r="AW178" s="35"/>
      <c r="AX178" s="15"/>
    </row>
    <row r="179" spans="34:50" ht="16.5" customHeight="1">
      <c r="AH179" s="127"/>
      <c r="AI179" s="126"/>
      <c r="AJ179" s="128"/>
      <c r="AK179" s="126"/>
      <c r="AL179" s="136"/>
      <c r="AP179" s="15"/>
      <c r="AQ179" s="46"/>
      <c r="AR179" s="15"/>
      <c r="AS179" s="35"/>
      <c r="AT179" s="35"/>
      <c r="AU179" s="35"/>
      <c r="AV179" s="35"/>
      <c r="AW179" s="35"/>
      <c r="AX179" s="15"/>
    </row>
    <row r="180" spans="34:50" ht="16.5" customHeight="1">
      <c r="AH180" s="127"/>
      <c r="AI180" s="126"/>
      <c r="AJ180" s="128"/>
      <c r="AK180" s="126"/>
      <c r="AL180" s="136"/>
      <c r="AP180" s="15"/>
      <c r="AQ180" s="46"/>
      <c r="AR180" s="15"/>
      <c r="AS180" s="35"/>
      <c r="AT180" s="35"/>
      <c r="AU180" s="35"/>
      <c r="AV180" s="35"/>
      <c r="AW180" s="35"/>
      <c r="AX180" s="15"/>
    </row>
    <row r="181" spans="34:50" ht="16.5" customHeight="1">
      <c r="AH181" s="127"/>
      <c r="AI181" s="126"/>
      <c r="AJ181" s="128"/>
      <c r="AK181" s="126"/>
      <c r="AL181" s="136"/>
      <c r="AP181" s="15"/>
      <c r="AQ181" s="46"/>
      <c r="AR181" s="15"/>
      <c r="AS181" s="35"/>
      <c r="AT181" s="35"/>
      <c r="AU181" s="35"/>
      <c r="AV181" s="35"/>
      <c r="AW181" s="35"/>
      <c r="AX181" s="15"/>
    </row>
    <row r="182" spans="34:50" ht="16.5" customHeight="1">
      <c r="AH182" s="127"/>
      <c r="AI182" s="126"/>
      <c r="AJ182" s="128"/>
      <c r="AK182" s="126"/>
      <c r="AL182" s="136"/>
      <c r="AP182" s="15"/>
      <c r="AQ182" s="46"/>
      <c r="AR182" s="15"/>
      <c r="AS182" s="35"/>
      <c r="AT182" s="35"/>
      <c r="AU182" s="35"/>
      <c r="AV182" s="35"/>
      <c r="AW182" s="35"/>
      <c r="AX182" s="15"/>
    </row>
    <row r="183" spans="34:50" ht="16.5" customHeight="1">
      <c r="AH183" s="127"/>
      <c r="AI183" s="126"/>
      <c r="AJ183" s="128"/>
      <c r="AK183" s="126"/>
      <c r="AL183" s="136"/>
      <c r="AP183" s="15"/>
      <c r="AQ183" s="46"/>
      <c r="AR183" s="15"/>
      <c r="AS183" s="35"/>
      <c r="AT183" s="35"/>
      <c r="AU183" s="35"/>
      <c r="AV183" s="35"/>
      <c r="AW183" s="35"/>
      <c r="AX183" s="15"/>
    </row>
    <row r="184" spans="34:50" ht="16.5" customHeight="1">
      <c r="AH184" s="127"/>
      <c r="AI184" s="126"/>
      <c r="AJ184" s="128"/>
      <c r="AK184" s="126"/>
      <c r="AL184" s="136"/>
      <c r="AP184" s="15"/>
      <c r="AQ184" s="46"/>
      <c r="AR184" s="15"/>
      <c r="AS184" s="35"/>
      <c r="AT184" s="35"/>
      <c r="AU184" s="35"/>
      <c r="AV184" s="35"/>
      <c r="AW184" s="35"/>
      <c r="AX184" s="15"/>
    </row>
    <row r="185" spans="34:50" ht="16.5" customHeight="1">
      <c r="AH185" s="127"/>
      <c r="AI185" s="126"/>
      <c r="AJ185" s="128"/>
      <c r="AK185" s="126"/>
      <c r="AL185" s="136"/>
      <c r="AP185" s="15"/>
      <c r="AQ185" s="46"/>
      <c r="AR185" s="15"/>
      <c r="AS185" s="35"/>
      <c r="AT185" s="35"/>
      <c r="AU185" s="35"/>
      <c r="AV185" s="35"/>
      <c r="AW185" s="35"/>
      <c r="AX185" s="15"/>
    </row>
    <row r="186" spans="34:50" ht="16.5" customHeight="1">
      <c r="AH186" s="127"/>
      <c r="AI186" s="126"/>
      <c r="AJ186" s="128"/>
      <c r="AK186" s="126"/>
      <c r="AL186" s="136"/>
      <c r="AP186" s="15"/>
      <c r="AQ186" s="46"/>
      <c r="AR186" s="15"/>
      <c r="AS186" s="35"/>
      <c r="AT186" s="35"/>
      <c r="AU186" s="35"/>
      <c r="AV186" s="35"/>
      <c r="AW186" s="35"/>
      <c r="AX186" s="15"/>
    </row>
    <row r="187" spans="34:50" ht="16.5" customHeight="1">
      <c r="AH187" s="127"/>
      <c r="AI187" s="126"/>
      <c r="AJ187" s="128"/>
      <c r="AK187" s="126"/>
      <c r="AL187" s="136"/>
      <c r="AP187" s="15"/>
      <c r="AQ187" s="46"/>
      <c r="AR187" s="15"/>
      <c r="AS187" s="35"/>
      <c r="AT187" s="35"/>
      <c r="AU187" s="35"/>
      <c r="AV187" s="35"/>
      <c r="AW187" s="35"/>
      <c r="AX187" s="15"/>
    </row>
    <row r="188" spans="34:50" ht="16.5" customHeight="1">
      <c r="AH188" s="127"/>
      <c r="AI188" s="126"/>
      <c r="AJ188" s="128"/>
      <c r="AK188" s="126"/>
      <c r="AL188" s="136"/>
      <c r="AP188" s="15"/>
      <c r="AQ188" s="46"/>
      <c r="AR188" s="15"/>
      <c r="AS188" s="35"/>
      <c r="AT188" s="35"/>
      <c r="AU188" s="35"/>
      <c r="AV188" s="35"/>
      <c r="AW188" s="35"/>
      <c r="AX188" s="15"/>
    </row>
    <row r="189" spans="34:50" ht="16.5" customHeight="1">
      <c r="AH189" s="127"/>
      <c r="AI189" s="126"/>
      <c r="AJ189" s="128"/>
      <c r="AK189" s="126"/>
      <c r="AL189" s="136"/>
      <c r="AP189" s="15"/>
      <c r="AQ189" s="46"/>
      <c r="AR189" s="15"/>
      <c r="AS189" s="35"/>
      <c r="AT189" s="35"/>
      <c r="AU189" s="35"/>
      <c r="AV189" s="35"/>
      <c r="AW189" s="35"/>
      <c r="AX189" s="15"/>
    </row>
    <row r="190" spans="34:50" ht="16.5" customHeight="1">
      <c r="AH190" s="127"/>
      <c r="AI190" s="126"/>
      <c r="AJ190" s="128"/>
      <c r="AK190" s="126"/>
      <c r="AL190" s="136"/>
      <c r="AP190" s="15"/>
      <c r="AQ190" s="46"/>
      <c r="AR190" s="15"/>
      <c r="AS190" s="35"/>
      <c r="AT190" s="35"/>
      <c r="AU190" s="35"/>
      <c r="AV190" s="35"/>
      <c r="AW190" s="35"/>
      <c r="AX190" s="15"/>
    </row>
    <row r="191" spans="34:50" ht="16.5" customHeight="1">
      <c r="AH191" s="127"/>
      <c r="AI191" s="126"/>
      <c r="AJ191" s="128"/>
      <c r="AK191" s="126"/>
      <c r="AL191" s="136"/>
      <c r="AP191" s="15"/>
      <c r="AQ191" s="46"/>
      <c r="AR191" s="15"/>
      <c r="AS191" s="35"/>
      <c r="AT191" s="35"/>
      <c r="AU191" s="35"/>
      <c r="AV191" s="35"/>
      <c r="AW191" s="35"/>
      <c r="AX191" s="15"/>
    </row>
    <row r="192" spans="34:50" ht="16.5" customHeight="1">
      <c r="AH192" s="127"/>
      <c r="AI192" s="126"/>
      <c r="AJ192" s="128"/>
      <c r="AK192" s="126"/>
      <c r="AL192" s="136"/>
      <c r="AP192" s="15"/>
      <c r="AQ192" s="46"/>
      <c r="AR192" s="15"/>
      <c r="AS192" s="35"/>
      <c r="AT192" s="35"/>
      <c r="AU192" s="35"/>
      <c r="AV192" s="35"/>
      <c r="AW192" s="35"/>
      <c r="AX192" s="15"/>
    </row>
    <row r="193" spans="34:50" ht="16.5" customHeight="1">
      <c r="AH193" s="127"/>
      <c r="AI193" s="126"/>
      <c r="AJ193" s="128"/>
      <c r="AK193" s="126"/>
      <c r="AL193" s="136"/>
      <c r="AP193" s="15"/>
      <c r="AQ193" s="46"/>
      <c r="AR193" s="15"/>
      <c r="AS193" s="35"/>
      <c r="AT193" s="35"/>
      <c r="AU193" s="35"/>
      <c r="AV193" s="35"/>
      <c r="AW193" s="35"/>
      <c r="AX193" s="15"/>
    </row>
    <row r="194" spans="34:50" ht="16.5" customHeight="1">
      <c r="AH194" s="127"/>
      <c r="AI194" s="126"/>
      <c r="AJ194" s="128"/>
      <c r="AK194" s="126"/>
      <c r="AL194" s="136"/>
      <c r="AP194" s="15"/>
      <c r="AQ194" s="46"/>
      <c r="AR194" s="15"/>
      <c r="AS194" s="35"/>
      <c r="AT194" s="35"/>
      <c r="AU194" s="35"/>
      <c r="AV194" s="35"/>
      <c r="AW194" s="35"/>
      <c r="AX194" s="15"/>
    </row>
    <row r="195" spans="34:50" ht="16.5" customHeight="1">
      <c r="AH195" s="127"/>
      <c r="AI195" s="126"/>
      <c r="AJ195" s="128"/>
      <c r="AK195" s="126"/>
      <c r="AL195" s="136"/>
      <c r="AP195" s="15"/>
      <c r="AQ195" s="46"/>
      <c r="AR195" s="15"/>
      <c r="AS195" s="35"/>
      <c r="AT195" s="35"/>
      <c r="AU195" s="35"/>
      <c r="AV195" s="35"/>
      <c r="AW195" s="35"/>
      <c r="AX195" s="15"/>
    </row>
    <row r="196" spans="34:50" ht="16.5" customHeight="1">
      <c r="AH196" s="127"/>
      <c r="AI196" s="126"/>
      <c r="AJ196" s="128"/>
      <c r="AK196" s="126"/>
      <c r="AL196" s="136"/>
      <c r="AP196" s="15"/>
      <c r="AQ196" s="46"/>
      <c r="AR196" s="15"/>
      <c r="AS196" s="35"/>
      <c r="AT196" s="35"/>
      <c r="AU196" s="35"/>
      <c r="AV196" s="35"/>
      <c r="AW196" s="35"/>
      <c r="AX196" s="15"/>
    </row>
    <row r="197" spans="34:50" ht="16.5" customHeight="1">
      <c r="AH197" s="127"/>
      <c r="AI197" s="126"/>
      <c r="AJ197" s="128"/>
      <c r="AK197" s="126"/>
      <c r="AL197" s="136"/>
      <c r="AP197" s="15"/>
      <c r="AQ197" s="46"/>
      <c r="AR197" s="15"/>
      <c r="AS197" s="35"/>
      <c r="AT197" s="35"/>
      <c r="AU197" s="35"/>
      <c r="AV197" s="35"/>
      <c r="AW197" s="35"/>
      <c r="AX197" s="15"/>
    </row>
    <row r="198" spans="34:50" ht="16.5" customHeight="1">
      <c r="AH198" s="127"/>
      <c r="AI198" s="126"/>
      <c r="AJ198" s="128"/>
      <c r="AK198" s="126"/>
      <c r="AL198" s="136"/>
      <c r="AP198" s="15"/>
      <c r="AQ198" s="46"/>
      <c r="AR198" s="15"/>
      <c r="AS198" s="35"/>
      <c r="AT198" s="35"/>
      <c r="AU198" s="35"/>
      <c r="AV198" s="35"/>
      <c r="AW198" s="35"/>
      <c r="AX198" s="15"/>
    </row>
    <row r="199" spans="34:50" ht="16.5" customHeight="1">
      <c r="AH199" s="127"/>
      <c r="AI199" s="126"/>
      <c r="AJ199" s="128"/>
      <c r="AK199" s="126"/>
      <c r="AL199" s="136"/>
      <c r="AP199" s="15"/>
      <c r="AQ199" s="46"/>
      <c r="AR199" s="15"/>
      <c r="AS199" s="35"/>
      <c r="AT199" s="35"/>
      <c r="AU199" s="35"/>
      <c r="AV199" s="35"/>
      <c r="AW199" s="35"/>
      <c r="AX199" s="15"/>
    </row>
    <row r="200" spans="34:50" ht="16.5" customHeight="1">
      <c r="AH200" s="127"/>
      <c r="AI200" s="126"/>
      <c r="AJ200" s="128"/>
      <c r="AK200" s="126"/>
      <c r="AL200" s="136"/>
      <c r="AP200" s="15"/>
      <c r="AQ200" s="46"/>
      <c r="AR200" s="15"/>
      <c r="AS200" s="35"/>
      <c r="AT200" s="35"/>
      <c r="AU200" s="35"/>
      <c r="AV200" s="35"/>
      <c r="AW200" s="35"/>
      <c r="AX200" s="15"/>
    </row>
    <row r="201" spans="34:50" ht="16.5" customHeight="1">
      <c r="AH201" s="127"/>
      <c r="AI201" s="126"/>
      <c r="AJ201" s="128"/>
      <c r="AK201" s="126"/>
      <c r="AL201" s="136"/>
      <c r="AP201" s="15"/>
      <c r="AQ201" s="46"/>
      <c r="AR201" s="15"/>
      <c r="AS201" s="35"/>
      <c r="AT201" s="35"/>
      <c r="AU201" s="35"/>
      <c r="AV201" s="35"/>
      <c r="AW201" s="35"/>
      <c r="AX201" s="15"/>
    </row>
    <row r="202" spans="34:50" ht="16.5" customHeight="1">
      <c r="AH202" s="127"/>
      <c r="AI202" s="126"/>
      <c r="AJ202" s="128"/>
      <c r="AK202" s="126"/>
      <c r="AL202" s="136"/>
      <c r="AP202" s="15"/>
      <c r="AQ202" s="46"/>
      <c r="AR202" s="15"/>
      <c r="AS202" s="35"/>
      <c r="AT202" s="35"/>
      <c r="AU202" s="35"/>
      <c r="AV202" s="35"/>
      <c r="AW202" s="35"/>
      <c r="AX202" s="15"/>
    </row>
    <row r="203" spans="34:50" ht="16.5" customHeight="1">
      <c r="AH203" s="127"/>
      <c r="AI203" s="126"/>
      <c r="AJ203" s="128"/>
      <c r="AK203" s="126"/>
      <c r="AL203" s="136"/>
      <c r="AP203" s="15"/>
      <c r="AQ203" s="46"/>
      <c r="AR203" s="15"/>
      <c r="AS203" s="35"/>
      <c r="AT203" s="35"/>
      <c r="AU203" s="35"/>
      <c r="AV203" s="35"/>
      <c r="AW203" s="35"/>
      <c r="AX203" s="15"/>
    </row>
    <row r="204" spans="34:50" ht="16.5" customHeight="1">
      <c r="AH204" s="127"/>
      <c r="AI204" s="126"/>
      <c r="AJ204" s="128"/>
      <c r="AK204" s="126"/>
      <c r="AL204" s="136"/>
      <c r="AP204" s="15"/>
      <c r="AQ204" s="46"/>
      <c r="AR204" s="15"/>
      <c r="AS204" s="35"/>
      <c r="AT204" s="35"/>
      <c r="AU204" s="35"/>
      <c r="AV204" s="35"/>
      <c r="AW204" s="35"/>
      <c r="AX204" s="15"/>
    </row>
    <row r="205" spans="34:50" ht="16.5" customHeight="1">
      <c r="AH205" s="127"/>
      <c r="AI205" s="126"/>
      <c r="AJ205" s="128"/>
      <c r="AK205" s="126"/>
      <c r="AL205" s="136"/>
      <c r="AP205" s="15"/>
      <c r="AQ205" s="46"/>
      <c r="AR205" s="15"/>
      <c r="AS205" s="35"/>
      <c r="AT205" s="35"/>
      <c r="AU205" s="35"/>
      <c r="AV205" s="35"/>
      <c r="AW205" s="35"/>
      <c r="AX205" s="15"/>
    </row>
    <row r="206" spans="34:50" ht="16.5" customHeight="1">
      <c r="AH206" s="127"/>
      <c r="AI206" s="126"/>
      <c r="AJ206" s="128"/>
      <c r="AK206" s="126"/>
      <c r="AL206" s="136"/>
      <c r="AP206" s="15"/>
      <c r="AQ206" s="46"/>
      <c r="AR206" s="15"/>
      <c r="AS206" s="35"/>
      <c r="AT206" s="35"/>
      <c r="AU206" s="35"/>
      <c r="AV206" s="35"/>
      <c r="AW206" s="35"/>
      <c r="AX206" s="15"/>
    </row>
    <row r="207" spans="34:50" ht="16.5" customHeight="1">
      <c r="AH207" s="127"/>
      <c r="AI207" s="126"/>
      <c r="AJ207" s="128"/>
      <c r="AK207" s="126"/>
      <c r="AL207" s="136"/>
      <c r="AP207" s="15"/>
      <c r="AQ207" s="46"/>
      <c r="AR207" s="15"/>
      <c r="AS207" s="35"/>
      <c r="AT207" s="35"/>
      <c r="AU207" s="35"/>
      <c r="AV207" s="35"/>
      <c r="AW207" s="35"/>
      <c r="AX207" s="15"/>
    </row>
    <row r="208" spans="34:50" ht="16.5" customHeight="1">
      <c r="AH208" s="127"/>
      <c r="AI208" s="126"/>
      <c r="AJ208" s="128"/>
      <c r="AK208" s="126"/>
      <c r="AL208" s="136"/>
      <c r="AP208" s="15"/>
      <c r="AQ208" s="46"/>
      <c r="AR208" s="15"/>
      <c r="AS208" s="35"/>
      <c r="AT208" s="35"/>
      <c r="AU208" s="35"/>
      <c r="AV208" s="35"/>
      <c r="AW208" s="35"/>
      <c r="AX208" s="15"/>
    </row>
    <row r="209" spans="34:50" ht="16.5" customHeight="1">
      <c r="AH209" s="127"/>
      <c r="AI209" s="126"/>
      <c r="AJ209" s="128"/>
      <c r="AK209" s="126"/>
      <c r="AL209" s="136"/>
      <c r="AP209" s="15"/>
      <c r="AQ209" s="46"/>
      <c r="AR209" s="15"/>
      <c r="AS209" s="35"/>
      <c r="AT209" s="35"/>
      <c r="AU209" s="35"/>
      <c r="AV209" s="35"/>
      <c r="AW209" s="35"/>
      <c r="AX209" s="15"/>
    </row>
    <row r="210" spans="34:50" ht="16.5" customHeight="1">
      <c r="AH210" s="127"/>
      <c r="AI210" s="126"/>
      <c r="AJ210" s="128"/>
      <c r="AK210" s="126"/>
      <c r="AL210" s="136"/>
      <c r="AP210" s="15"/>
      <c r="AQ210" s="46"/>
      <c r="AR210" s="15"/>
      <c r="AS210" s="35"/>
      <c r="AT210" s="35"/>
      <c r="AU210" s="35"/>
      <c r="AV210" s="35"/>
      <c r="AW210" s="35"/>
      <c r="AX210" s="15"/>
    </row>
    <row r="211" spans="34:50" ht="16.5" customHeight="1">
      <c r="AH211" s="127"/>
      <c r="AI211" s="126"/>
      <c r="AJ211" s="128"/>
      <c r="AK211" s="126"/>
      <c r="AL211" s="136"/>
      <c r="AP211" s="15"/>
      <c r="AQ211" s="46"/>
      <c r="AR211" s="15"/>
      <c r="AS211" s="35"/>
      <c r="AT211" s="35"/>
      <c r="AU211" s="35"/>
      <c r="AV211" s="35"/>
      <c r="AW211" s="35"/>
      <c r="AX211" s="15"/>
    </row>
    <row r="212" spans="34:50" ht="16.5" customHeight="1">
      <c r="AH212" s="127"/>
      <c r="AI212" s="126"/>
      <c r="AJ212" s="128"/>
      <c r="AK212" s="126"/>
      <c r="AL212" s="136"/>
      <c r="AP212" s="15"/>
      <c r="AQ212" s="46"/>
      <c r="AR212" s="15"/>
      <c r="AS212" s="35"/>
      <c r="AT212" s="35"/>
      <c r="AU212" s="35"/>
      <c r="AV212" s="35"/>
      <c r="AW212" s="35"/>
      <c r="AX212" s="15"/>
    </row>
    <row r="213" spans="34:50" ht="16.5" customHeight="1">
      <c r="AH213" s="127"/>
      <c r="AI213" s="126"/>
      <c r="AJ213" s="128"/>
      <c r="AK213" s="126"/>
      <c r="AL213" s="136"/>
      <c r="AP213" s="15"/>
      <c r="AQ213" s="46"/>
      <c r="AR213" s="15"/>
      <c r="AS213" s="35"/>
      <c r="AT213" s="35"/>
      <c r="AU213" s="35"/>
      <c r="AV213" s="35"/>
      <c r="AW213" s="35"/>
      <c r="AX213" s="15"/>
    </row>
    <row r="214" spans="34:50" ht="16.5" customHeight="1">
      <c r="AH214" s="127"/>
      <c r="AI214" s="126"/>
      <c r="AJ214" s="128"/>
      <c r="AK214" s="126"/>
      <c r="AL214" s="136"/>
      <c r="AP214" s="15"/>
      <c r="AQ214" s="46"/>
      <c r="AR214" s="15"/>
      <c r="AS214" s="35"/>
      <c r="AT214" s="35"/>
      <c r="AU214" s="35"/>
      <c r="AV214" s="35"/>
      <c r="AW214" s="35"/>
      <c r="AX214" s="15"/>
    </row>
    <row r="215" spans="34:50" ht="16.5" customHeight="1">
      <c r="AH215" s="127"/>
      <c r="AI215" s="126"/>
      <c r="AJ215" s="128"/>
      <c r="AK215" s="126"/>
      <c r="AL215" s="136"/>
      <c r="AP215" s="15"/>
      <c r="AQ215" s="46"/>
      <c r="AR215" s="15"/>
      <c r="AS215" s="35"/>
      <c r="AT215" s="35"/>
      <c r="AU215" s="35"/>
      <c r="AV215" s="35"/>
      <c r="AW215" s="35"/>
      <c r="AX215" s="15"/>
    </row>
    <row r="216" spans="34:50" ht="16.5" customHeight="1">
      <c r="AH216" s="127"/>
      <c r="AI216" s="126"/>
      <c r="AJ216" s="128"/>
      <c r="AK216" s="126"/>
      <c r="AL216" s="136"/>
      <c r="AP216" s="15"/>
      <c r="AQ216" s="46"/>
      <c r="AR216" s="15"/>
      <c r="AS216" s="35"/>
      <c r="AT216" s="35"/>
      <c r="AU216" s="35"/>
      <c r="AV216" s="35"/>
      <c r="AW216" s="35"/>
      <c r="AX216" s="15"/>
    </row>
    <row r="217" spans="34:50" ht="16.5" customHeight="1">
      <c r="AH217" s="127"/>
      <c r="AI217" s="126"/>
      <c r="AJ217" s="128"/>
      <c r="AK217" s="126"/>
      <c r="AL217" s="136"/>
      <c r="AP217" s="15"/>
      <c r="AQ217" s="46"/>
      <c r="AR217" s="15"/>
      <c r="AS217" s="35"/>
      <c r="AT217" s="35"/>
      <c r="AU217" s="35"/>
      <c r="AV217" s="35"/>
      <c r="AW217" s="35"/>
      <c r="AX217" s="15"/>
    </row>
    <row r="218" spans="34:50" ht="16.5" customHeight="1">
      <c r="AH218" s="127"/>
      <c r="AI218" s="126"/>
      <c r="AJ218" s="128"/>
      <c r="AK218" s="126"/>
      <c r="AL218" s="136"/>
      <c r="AP218" s="15"/>
      <c r="AQ218" s="46"/>
      <c r="AR218" s="15"/>
      <c r="AS218" s="35"/>
      <c r="AT218" s="35"/>
      <c r="AU218" s="35"/>
      <c r="AV218" s="35"/>
      <c r="AW218" s="35"/>
      <c r="AX218" s="15"/>
    </row>
    <row r="219" spans="34:50" ht="16.5" customHeight="1">
      <c r="AH219" s="127"/>
      <c r="AI219" s="126"/>
      <c r="AJ219" s="128"/>
      <c r="AK219" s="126"/>
      <c r="AL219" s="136"/>
      <c r="AP219" s="15"/>
      <c r="AQ219" s="46"/>
      <c r="AR219" s="15"/>
      <c r="AS219" s="35"/>
      <c r="AT219" s="35"/>
      <c r="AU219" s="35"/>
      <c r="AV219" s="35"/>
      <c r="AW219" s="35"/>
      <c r="AX219" s="15"/>
    </row>
    <row r="220" spans="34:50" ht="16.5" customHeight="1">
      <c r="AH220" s="127"/>
      <c r="AI220" s="126"/>
      <c r="AJ220" s="128"/>
      <c r="AK220" s="126"/>
      <c r="AL220" s="136"/>
      <c r="AP220" s="15"/>
      <c r="AQ220" s="46"/>
      <c r="AR220" s="15"/>
      <c r="AS220" s="35"/>
      <c r="AT220" s="35"/>
      <c r="AU220" s="35"/>
      <c r="AV220" s="35"/>
      <c r="AW220" s="35"/>
      <c r="AX220" s="15"/>
    </row>
    <row r="221" spans="34:50" ht="16.5" customHeight="1">
      <c r="AH221" s="127"/>
      <c r="AI221" s="126"/>
      <c r="AJ221" s="128"/>
      <c r="AK221" s="126"/>
      <c r="AL221" s="136"/>
      <c r="AP221" s="15"/>
      <c r="AQ221" s="46"/>
      <c r="AR221" s="15"/>
      <c r="AS221" s="35"/>
      <c r="AT221" s="35"/>
      <c r="AU221" s="35"/>
      <c r="AV221" s="35"/>
      <c r="AW221" s="35"/>
      <c r="AX221" s="15"/>
    </row>
    <row r="222" spans="34:50" ht="16.5" customHeight="1">
      <c r="AH222" s="127"/>
      <c r="AI222" s="126"/>
      <c r="AJ222" s="128"/>
      <c r="AK222" s="126"/>
      <c r="AL222" s="136"/>
      <c r="AP222" s="15"/>
      <c r="AQ222" s="46"/>
      <c r="AR222" s="15"/>
      <c r="AS222" s="35"/>
      <c r="AT222" s="35"/>
      <c r="AU222" s="35"/>
      <c r="AV222" s="35"/>
      <c r="AW222" s="35"/>
      <c r="AX222" s="15"/>
    </row>
    <row r="223" spans="34:50" ht="16.5" customHeight="1">
      <c r="AH223" s="127"/>
      <c r="AI223" s="126"/>
      <c r="AJ223" s="128"/>
      <c r="AK223" s="126"/>
      <c r="AL223" s="136"/>
      <c r="AP223" s="15"/>
      <c r="AQ223" s="46"/>
      <c r="AR223" s="15"/>
      <c r="AS223" s="35"/>
      <c r="AT223" s="35"/>
      <c r="AU223" s="35"/>
      <c r="AV223" s="35"/>
      <c r="AW223" s="35"/>
      <c r="AX223" s="15"/>
    </row>
    <row r="224" spans="34:50" ht="16.5" customHeight="1">
      <c r="AH224" s="127"/>
      <c r="AI224" s="126"/>
      <c r="AJ224" s="128"/>
      <c r="AK224" s="126"/>
      <c r="AL224" s="136"/>
      <c r="AP224" s="15"/>
      <c r="AQ224" s="46"/>
      <c r="AR224" s="15"/>
      <c r="AS224" s="35"/>
      <c r="AT224" s="35"/>
      <c r="AU224" s="35"/>
      <c r="AV224" s="35"/>
      <c r="AW224" s="35"/>
      <c r="AX224" s="15"/>
    </row>
    <row r="225" spans="34:50" ht="16.5" customHeight="1">
      <c r="AH225" s="127"/>
      <c r="AI225" s="126"/>
      <c r="AJ225" s="128"/>
      <c r="AK225" s="126"/>
      <c r="AL225" s="136"/>
      <c r="AP225" s="15"/>
      <c r="AQ225" s="46"/>
      <c r="AR225" s="15"/>
      <c r="AS225" s="35"/>
      <c r="AT225" s="35"/>
      <c r="AU225" s="35"/>
      <c r="AV225" s="35"/>
      <c r="AW225" s="35"/>
      <c r="AX225" s="15"/>
    </row>
    <row r="226" spans="34:50" ht="16.5" customHeight="1">
      <c r="AH226" s="127"/>
      <c r="AI226" s="126"/>
      <c r="AJ226" s="128"/>
      <c r="AK226" s="126"/>
      <c r="AL226" s="136"/>
      <c r="AP226" s="15"/>
      <c r="AQ226" s="46"/>
      <c r="AR226" s="15"/>
      <c r="AS226" s="35"/>
      <c r="AT226" s="35"/>
      <c r="AU226" s="35"/>
      <c r="AV226" s="35"/>
      <c r="AW226" s="35"/>
      <c r="AX226" s="15"/>
    </row>
    <row r="227" spans="34:50" ht="16.5" customHeight="1">
      <c r="AH227" s="127"/>
      <c r="AI227" s="126"/>
      <c r="AJ227" s="128"/>
      <c r="AK227" s="126"/>
      <c r="AL227" s="136"/>
      <c r="AP227" s="15"/>
      <c r="AQ227" s="46"/>
      <c r="AR227" s="15"/>
      <c r="AS227" s="35"/>
      <c r="AT227" s="35"/>
      <c r="AU227" s="35"/>
      <c r="AV227" s="35"/>
      <c r="AW227" s="35"/>
      <c r="AX227" s="15"/>
    </row>
    <row r="228" spans="34:50" ht="16.5" customHeight="1">
      <c r="AH228" s="127"/>
      <c r="AI228" s="126"/>
      <c r="AJ228" s="128"/>
      <c r="AK228" s="126"/>
      <c r="AL228" s="136"/>
      <c r="AP228" s="15"/>
      <c r="AQ228" s="46"/>
      <c r="AR228" s="15"/>
      <c r="AS228" s="35"/>
      <c r="AT228" s="35"/>
      <c r="AU228" s="35"/>
      <c r="AV228" s="35"/>
      <c r="AW228" s="35"/>
      <c r="AX228" s="15"/>
    </row>
    <row r="229" spans="34:50" ht="16.5" customHeight="1">
      <c r="AH229" s="127"/>
      <c r="AI229" s="126"/>
      <c r="AJ229" s="128"/>
      <c r="AK229" s="126"/>
      <c r="AL229" s="136"/>
      <c r="AP229" s="15"/>
      <c r="AQ229" s="46"/>
      <c r="AR229" s="15"/>
      <c r="AS229" s="35"/>
      <c r="AT229" s="35"/>
      <c r="AU229" s="35"/>
      <c r="AV229" s="35"/>
      <c r="AW229" s="35"/>
      <c r="AX229" s="15"/>
    </row>
    <row r="230" spans="34:50" ht="16.5" customHeight="1">
      <c r="AH230" s="127"/>
      <c r="AI230" s="126"/>
      <c r="AJ230" s="128"/>
      <c r="AK230" s="126"/>
      <c r="AL230" s="136"/>
      <c r="AP230" s="15"/>
      <c r="AQ230" s="46"/>
      <c r="AR230" s="15"/>
      <c r="AS230" s="35"/>
      <c r="AT230" s="35"/>
      <c r="AU230" s="35"/>
      <c r="AV230" s="35"/>
      <c r="AW230" s="35"/>
      <c r="AX230" s="15"/>
    </row>
    <row r="231" spans="34:50" ht="16.5" customHeight="1">
      <c r="AH231" s="127"/>
      <c r="AI231" s="126"/>
      <c r="AJ231" s="128"/>
      <c r="AK231" s="126"/>
      <c r="AL231" s="136"/>
      <c r="AP231" s="15"/>
      <c r="AQ231" s="46"/>
      <c r="AR231" s="15"/>
      <c r="AS231" s="35"/>
      <c r="AT231" s="35"/>
      <c r="AU231" s="35"/>
      <c r="AV231" s="35"/>
      <c r="AW231" s="35"/>
      <c r="AX231" s="15"/>
    </row>
    <row r="232" spans="34:50" ht="16.5" customHeight="1">
      <c r="AH232" s="127"/>
      <c r="AI232" s="126"/>
      <c r="AJ232" s="128"/>
      <c r="AK232" s="126"/>
      <c r="AL232" s="136"/>
      <c r="AP232" s="15"/>
      <c r="AQ232" s="46"/>
      <c r="AR232" s="15"/>
      <c r="AS232" s="35"/>
      <c r="AT232" s="35"/>
      <c r="AU232" s="35"/>
      <c r="AV232" s="35"/>
      <c r="AW232" s="35"/>
      <c r="AX232" s="15"/>
    </row>
    <row r="233" spans="34:50" ht="16.5" customHeight="1">
      <c r="AH233" s="127"/>
      <c r="AI233" s="126"/>
      <c r="AJ233" s="128"/>
      <c r="AK233" s="126"/>
      <c r="AL233" s="136"/>
      <c r="AP233" s="15"/>
      <c r="AQ233" s="46"/>
      <c r="AR233" s="15"/>
      <c r="AS233" s="35"/>
      <c r="AT233" s="35"/>
      <c r="AU233" s="35"/>
      <c r="AV233" s="35"/>
      <c r="AW233" s="35"/>
      <c r="AX233" s="15"/>
    </row>
    <row r="234" spans="34:50" ht="16.5" customHeight="1">
      <c r="AH234" s="127"/>
      <c r="AI234" s="126"/>
      <c r="AJ234" s="128"/>
      <c r="AK234" s="126"/>
      <c r="AL234" s="136"/>
      <c r="AP234" s="15"/>
      <c r="AQ234" s="46"/>
      <c r="AR234" s="15"/>
      <c r="AS234" s="35"/>
      <c r="AT234" s="35"/>
      <c r="AU234" s="35"/>
      <c r="AV234" s="35"/>
      <c r="AW234" s="35"/>
      <c r="AX234" s="15"/>
    </row>
    <row r="235" spans="34:50" ht="16.5" customHeight="1">
      <c r="AH235" s="127"/>
      <c r="AI235" s="126"/>
      <c r="AJ235" s="128"/>
      <c r="AK235" s="126"/>
      <c r="AL235" s="136"/>
      <c r="AP235" s="15"/>
      <c r="AQ235" s="46"/>
      <c r="AR235" s="15"/>
      <c r="AS235" s="35"/>
      <c r="AT235" s="35"/>
      <c r="AU235" s="35"/>
      <c r="AV235" s="35"/>
      <c r="AW235" s="35"/>
      <c r="AX235" s="15"/>
    </row>
    <row r="236" spans="34:50" ht="16.5" customHeight="1">
      <c r="AH236" s="127"/>
      <c r="AI236" s="126"/>
      <c r="AJ236" s="128"/>
      <c r="AK236" s="126"/>
      <c r="AL236" s="136"/>
      <c r="AP236" s="15"/>
      <c r="AQ236" s="46"/>
      <c r="AR236" s="15"/>
      <c r="AS236" s="35"/>
      <c r="AT236" s="35"/>
      <c r="AU236" s="35"/>
      <c r="AV236" s="35"/>
      <c r="AW236" s="35"/>
      <c r="AX236" s="15"/>
    </row>
    <row r="237" spans="34:50" ht="16.5" customHeight="1">
      <c r="AH237" s="127"/>
      <c r="AI237" s="126"/>
      <c r="AJ237" s="128"/>
      <c r="AK237" s="126"/>
      <c r="AL237" s="136"/>
      <c r="AP237" s="15"/>
      <c r="AQ237" s="46"/>
      <c r="AR237" s="15"/>
      <c r="AS237" s="35"/>
      <c r="AT237" s="35"/>
      <c r="AU237" s="35"/>
      <c r="AV237" s="35"/>
      <c r="AW237" s="35"/>
      <c r="AX237" s="15"/>
    </row>
    <row r="238" spans="34:50" ht="16.5" customHeight="1">
      <c r="AH238" s="127"/>
      <c r="AI238" s="126"/>
      <c r="AJ238" s="128"/>
      <c r="AK238" s="126"/>
      <c r="AL238" s="136"/>
      <c r="AP238" s="15"/>
      <c r="AQ238" s="46"/>
      <c r="AR238" s="15"/>
      <c r="AS238" s="35"/>
      <c r="AT238" s="35"/>
      <c r="AU238" s="35"/>
      <c r="AV238" s="35"/>
      <c r="AW238" s="35"/>
      <c r="AX238" s="15"/>
    </row>
    <row r="239" spans="34:50" ht="16.5" customHeight="1">
      <c r="AH239" s="127"/>
      <c r="AI239" s="126"/>
      <c r="AJ239" s="128"/>
      <c r="AK239" s="126"/>
      <c r="AL239" s="136"/>
      <c r="AP239" s="15"/>
      <c r="AQ239" s="46"/>
      <c r="AR239" s="15"/>
      <c r="AS239" s="35"/>
      <c r="AT239" s="35"/>
      <c r="AU239" s="35"/>
      <c r="AV239" s="35"/>
      <c r="AW239" s="35"/>
      <c r="AX239" s="15"/>
    </row>
    <row r="240" spans="34:50" ht="16.5" customHeight="1">
      <c r="AH240" s="127"/>
      <c r="AI240" s="126"/>
      <c r="AJ240" s="128"/>
      <c r="AK240" s="126"/>
      <c r="AL240" s="136"/>
      <c r="AP240" s="15"/>
      <c r="AQ240" s="46"/>
      <c r="AR240" s="15"/>
      <c r="AS240" s="35"/>
      <c r="AT240" s="35"/>
      <c r="AU240" s="35"/>
      <c r="AV240" s="35"/>
      <c r="AW240" s="35"/>
      <c r="AX240" s="15"/>
    </row>
    <row r="241" spans="34:50" ht="16.5" customHeight="1">
      <c r="AH241" s="127"/>
      <c r="AI241" s="126"/>
      <c r="AJ241" s="128"/>
      <c r="AK241" s="126"/>
      <c r="AL241" s="136"/>
      <c r="AP241" s="15"/>
      <c r="AQ241" s="46"/>
      <c r="AR241" s="15"/>
      <c r="AS241" s="35"/>
      <c r="AT241" s="35"/>
      <c r="AU241" s="35"/>
      <c r="AV241" s="35"/>
      <c r="AW241" s="35"/>
      <c r="AX241" s="15"/>
    </row>
    <row r="242" spans="34:50" ht="16.5" customHeight="1">
      <c r="AH242" s="127"/>
      <c r="AI242" s="126"/>
      <c r="AJ242" s="128"/>
      <c r="AK242" s="126"/>
      <c r="AL242" s="136"/>
      <c r="AP242" s="15"/>
      <c r="AQ242" s="46"/>
      <c r="AR242" s="15"/>
      <c r="AS242" s="35"/>
      <c r="AT242" s="35"/>
      <c r="AU242" s="35"/>
      <c r="AV242" s="35"/>
      <c r="AW242" s="35"/>
      <c r="AX242" s="15"/>
    </row>
    <row r="243" spans="34:50" ht="16.5" customHeight="1">
      <c r="AH243" s="127"/>
      <c r="AI243" s="126"/>
      <c r="AJ243" s="128"/>
      <c r="AK243" s="126"/>
      <c r="AL243" s="136"/>
      <c r="AP243" s="15"/>
      <c r="AQ243" s="46"/>
      <c r="AR243" s="15"/>
      <c r="AS243" s="35"/>
      <c r="AT243" s="35"/>
      <c r="AU243" s="35"/>
      <c r="AV243" s="35"/>
      <c r="AW243" s="35"/>
      <c r="AX243" s="15"/>
    </row>
    <row r="244" spans="34:50" ht="16.5" customHeight="1">
      <c r="AH244" s="127"/>
      <c r="AI244" s="126"/>
      <c r="AJ244" s="128"/>
      <c r="AK244" s="126"/>
      <c r="AL244" s="136"/>
      <c r="AP244" s="15"/>
      <c r="AQ244" s="46"/>
      <c r="AR244" s="15"/>
      <c r="AS244" s="35"/>
      <c r="AT244" s="35"/>
      <c r="AU244" s="35"/>
      <c r="AV244" s="35"/>
      <c r="AW244" s="35"/>
      <c r="AX244" s="15"/>
    </row>
    <row r="245" spans="34:50" ht="16.5" customHeight="1">
      <c r="AH245" s="127"/>
      <c r="AI245" s="126"/>
      <c r="AJ245" s="128"/>
      <c r="AK245" s="126"/>
      <c r="AL245" s="136"/>
      <c r="AP245" s="15"/>
      <c r="AQ245" s="46"/>
      <c r="AR245" s="15"/>
      <c r="AS245" s="35"/>
      <c r="AT245" s="35"/>
      <c r="AU245" s="35"/>
      <c r="AV245" s="35"/>
      <c r="AW245" s="35"/>
      <c r="AX245" s="15"/>
    </row>
    <row r="246" spans="34:50" ht="16.5" customHeight="1">
      <c r="AH246" s="127"/>
      <c r="AI246" s="126"/>
      <c r="AJ246" s="128"/>
      <c r="AK246" s="126"/>
      <c r="AL246" s="136"/>
      <c r="AP246" s="15"/>
      <c r="AQ246" s="46"/>
      <c r="AR246" s="15"/>
      <c r="AS246" s="35"/>
      <c r="AT246" s="35"/>
      <c r="AU246" s="35"/>
      <c r="AV246" s="35"/>
      <c r="AW246" s="35"/>
      <c r="AX246" s="15"/>
    </row>
    <row r="247" spans="34:50" ht="16.5" customHeight="1">
      <c r="AH247" s="127"/>
      <c r="AI247" s="126"/>
      <c r="AJ247" s="128"/>
      <c r="AK247" s="126"/>
      <c r="AL247" s="136"/>
      <c r="AP247" s="15"/>
      <c r="AQ247" s="46"/>
      <c r="AR247" s="15"/>
      <c r="AS247" s="35"/>
      <c r="AT247" s="35"/>
      <c r="AU247" s="35"/>
      <c r="AV247" s="35"/>
      <c r="AW247" s="35"/>
      <c r="AX247" s="15"/>
    </row>
    <row r="248" spans="34:50" ht="16.5" customHeight="1">
      <c r="AH248" s="127"/>
      <c r="AI248" s="126"/>
      <c r="AJ248" s="128"/>
      <c r="AK248" s="126"/>
      <c r="AL248" s="136"/>
      <c r="AP248" s="15"/>
      <c r="AQ248" s="46"/>
      <c r="AR248" s="15"/>
      <c r="AS248" s="35"/>
      <c r="AT248" s="35"/>
      <c r="AU248" s="35"/>
      <c r="AV248" s="35"/>
      <c r="AW248" s="35"/>
      <c r="AX248" s="15"/>
    </row>
    <row r="249" spans="34:50" ht="16.5" customHeight="1">
      <c r="AH249" s="127"/>
      <c r="AI249" s="126"/>
      <c r="AJ249" s="128"/>
      <c r="AK249" s="126"/>
      <c r="AL249" s="136"/>
      <c r="AP249" s="15"/>
      <c r="AQ249" s="46"/>
      <c r="AR249" s="15"/>
      <c r="AS249" s="35"/>
      <c r="AT249" s="35"/>
      <c r="AU249" s="35"/>
      <c r="AV249" s="35"/>
      <c r="AW249" s="35"/>
      <c r="AX249" s="15"/>
    </row>
    <row r="250" spans="34:50" ht="16.5" customHeight="1">
      <c r="AH250" s="127"/>
      <c r="AI250" s="126"/>
      <c r="AJ250" s="128"/>
      <c r="AK250" s="126"/>
      <c r="AL250" s="136"/>
      <c r="AP250" s="15"/>
      <c r="AQ250" s="46"/>
      <c r="AR250" s="15"/>
      <c r="AS250" s="35"/>
      <c r="AT250" s="35"/>
      <c r="AU250" s="35"/>
      <c r="AV250" s="35"/>
      <c r="AW250" s="35"/>
      <c r="AX250" s="15"/>
    </row>
    <row r="251" spans="34:50" ht="16.5" customHeight="1">
      <c r="AH251" s="127"/>
      <c r="AI251" s="126"/>
      <c r="AJ251" s="128"/>
      <c r="AK251" s="126"/>
      <c r="AL251" s="136"/>
      <c r="AP251" s="15"/>
      <c r="AQ251" s="46"/>
      <c r="AR251" s="15"/>
      <c r="AS251" s="35"/>
      <c r="AT251" s="35"/>
      <c r="AU251" s="35"/>
      <c r="AV251" s="35"/>
      <c r="AW251" s="35"/>
      <c r="AX251" s="15"/>
    </row>
    <row r="252" spans="34:50" ht="16.5" customHeight="1">
      <c r="AH252" s="127"/>
      <c r="AI252" s="126"/>
      <c r="AJ252" s="128"/>
      <c r="AK252" s="126"/>
      <c r="AL252" s="136"/>
      <c r="AP252" s="15"/>
      <c r="AQ252" s="46"/>
      <c r="AR252" s="15"/>
      <c r="AS252" s="35"/>
      <c r="AT252" s="35"/>
      <c r="AU252" s="35"/>
      <c r="AV252" s="35"/>
      <c r="AW252" s="35"/>
      <c r="AX252" s="15"/>
    </row>
    <row r="253" spans="34:50" ht="16.5" customHeight="1">
      <c r="AH253" s="127"/>
      <c r="AI253" s="126"/>
      <c r="AJ253" s="128"/>
      <c r="AK253" s="126"/>
      <c r="AL253" s="136"/>
      <c r="AP253" s="15"/>
      <c r="AQ253" s="46"/>
      <c r="AR253" s="15"/>
      <c r="AS253" s="35"/>
      <c r="AT253" s="35"/>
      <c r="AU253" s="35"/>
      <c r="AV253" s="35"/>
      <c r="AW253" s="35"/>
      <c r="AX253" s="15"/>
    </row>
    <row r="254" spans="34:50" ht="16.5" customHeight="1">
      <c r="AH254" s="127"/>
      <c r="AI254" s="126"/>
      <c r="AJ254" s="128"/>
      <c r="AK254" s="126"/>
      <c r="AL254" s="136"/>
      <c r="AP254" s="15"/>
      <c r="AQ254" s="46"/>
      <c r="AR254" s="15"/>
      <c r="AS254" s="35"/>
      <c r="AT254" s="35"/>
      <c r="AU254" s="35"/>
      <c r="AV254" s="35"/>
      <c r="AW254" s="35"/>
      <c r="AX254" s="15"/>
    </row>
    <row r="255" spans="34:50" ht="16.5" customHeight="1">
      <c r="AH255" s="127"/>
      <c r="AI255" s="126"/>
      <c r="AJ255" s="128"/>
      <c r="AK255" s="126"/>
      <c r="AL255" s="136"/>
      <c r="AP255" s="15"/>
      <c r="AQ255" s="46"/>
      <c r="AR255" s="15"/>
      <c r="AS255" s="35"/>
      <c r="AT255" s="35"/>
      <c r="AU255" s="35"/>
      <c r="AV255" s="35"/>
      <c r="AW255" s="35"/>
      <c r="AX255" s="15"/>
    </row>
    <row r="256" spans="34:50" ht="16.5" customHeight="1">
      <c r="AH256" s="127"/>
      <c r="AI256" s="126"/>
      <c r="AJ256" s="128"/>
      <c r="AK256" s="126"/>
      <c r="AL256" s="136"/>
      <c r="AP256" s="15"/>
      <c r="AQ256" s="46"/>
      <c r="AR256" s="15"/>
      <c r="AS256" s="35"/>
      <c r="AT256" s="35"/>
      <c r="AU256" s="35"/>
      <c r="AV256" s="35"/>
      <c r="AW256" s="35"/>
      <c r="AX256" s="15"/>
    </row>
    <row r="257" spans="34:50" ht="16.5" customHeight="1">
      <c r="AH257" s="127"/>
      <c r="AI257" s="126"/>
      <c r="AJ257" s="128"/>
      <c r="AK257" s="126"/>
      <c r="AL257" s="136"/>
      <c r="AP257" s="15"/>
      <c r="AQ257" s="46"/>
      <c r="AR257" s="15"/>
      <c r="AS257" s="35"/>
      <c r="AT257" s="35"/>
      <c r="AU257" s="35"/>
      <c r="AV257" s="35"/>
      <c r="AW257" s="35"/>
      <c r="AX257" s="15"/>
    </row>
    <row r="258" spans="34:50" ht="16.5" customHeight="1">
      <c r="AH258" s="127"/>
      <c r="AI258" s="126"/>
      <c r="AJ258" s="128"/>
      <c r="AK258" s="126"/>
      <c r="AL258" s="136"/>
      <c r="AP258" s="15"/>
      <c r="AQ258" s="46"/>
      <c r="AR258" s="15"/>
      <c r="AS258" s="35"/>
      <c r="AT258" s="35"/>
      <c r="AU258" s="35"/>
      <c r="AV258" s="35"/>
      <c r="AW258" s="35"/>
      <c r="AX258" s="15"/>
    </row>
    <row r="259" spans="34:50" ht="16.5" customHeight="1">
      <c r="AH259" s="127"/>
      <c r="AI259" s="126"/>
      <c r="AJ259" s="128"/>
      <c r="AK259" s="126"/>
      <c r="AL259" s="136"/>
      <c r="AP259" s="15"/>
      <c r="AQ259" s="46"/>
      <c r="AR259" s="15"/>
      <c r="AS259" s="35"/>
      <c r="AT259" s="35"/>
      <c r="AU259" s="35"/>
      <c r="AV259" s="35"/>
      <c r="AW259" s="35"/>
      <c r="AX259" s="15"/>
    </row>
    <row r="260" spans="34:50" ht="16.5" customHeight="1">
      <c r="AH260" s="127"/>
      <c r="AI260" s="126"/>
      <c r="AJ260" s="128"/>
      <c r="AK260" s="126"/>
      <c r="AL260" s="136"/>
      <c r="AP260" s="15"/>
      <c r="AQ260" s="46"/>
      <c r="AR260" s="15"/>
      <c r="AS260" s="35"/>
      <c r="AT260" s="35"/>
      <c r="AU260" s="35"/>
      <c r="AV260" s="35"/>
      <c r="AW260" s="35"/>
      <c r="AX260" s="15"/>
    </row>
    <row r="261" spans="34:50" ht="16.5" customHeight="1">
      <c r="AH261" s="127"/>
      <c r="AI261" s="126"/>
      <c r="AJ261" s="128"/>
      <c r="AK261" s="126"/>
      <c r="AL261" s="136"/>
      <c r="AP261" s="15"/>
      <c r="AQ261" s="46"/>
      <c r="AR261" s="15"/>
      <c r="AS261" s="35"/>
      <c r="AT261" s="35"/>
      <c r="AU261" s="35"/>
      <c r="AV261" s="35"/>
      <c r="AW261" s="35"/>
      <c r="AX261" s="15"/>
    </row>
    <row r="262" spans="34:50" ht="16.5" customHeight="1">
      <c r="AH262" s="127"/>
      <c r="AI262" s="126"/>
      <c r="AJ262" s="128"/>
      <c r="AK262" s="126"/>
      <c r="AL262" s="136"/>
      <c r="AP262" s="15"/>
      <c r="AQ262" s="46"/>
      <c r="AR262" s="15"/>
      <c r="AS262" s="35"/>
      <c r="AT262" s="35"/>
      <c r="AU262" s="35"/>
      <c r="AV262" s="35"/>
      <c r="AW262" s="35"/>
      <c r="AX262" s="15"/>
    </row>
    <row r="263" spans="34:50" ht="16.5" customHeight="1">
      <c r="AH263" s="127"/>
      <c r="AI263" s="126"/>
      <c r="AJ263" s="128"/>
      <c r="AK263" s="126"/>
      <c r="AL263" s="136"/>
      <c r="AP263" s="15"/>
      <c r="AQ263" s="46"/>
      <c r="AR263" s="15"/>
      <c r="AS263" s="35"/>
      <c r="AT263" s="35"/>
      <c r="AU263" s="35"/>
      <c r="AV263" s="35"/>
      <c r="AW263" s="35"/>
      <c r="AX263" s="15"/>
    </row>
    <row r="264" spans="34:50" ht="16.5" customHeight="1">
      <c r="AH264" s="127"/>
      <c r="AI264" s="126"/>
      <c r="AJ264" s="128"/>
      <c r="AK264" s="126"/>
      <c r="AL264" s="136"/>
      <c r="AP264" s="15"/>
      <c r="AQ264" s="46"/>
      <c r="AR264" s="15"/>
      <c r="AS264" s="35"/>
      <c r="AT264" s="35"/>
      <c r="AU264" s="35"/>
      <c r="AV264" s="35"/>
      <c r="AW264" s="35"/>
      <c r="AX264" s="15"/>
    </row>
    <row r="265" spans="34:50" ht="16.5" customHeight="1">
      <c r="AH265" s="127"/>
      <c r="AI265" s="126"/>
      <c r="AJ265" s="128"/>
      <c r="AK265" s="126"/>
      <c r="AL265" s="136"/>
      <c r="AP265" s="15"/>
      <c r="AQ265" s="46"/>
      <c r="AR265" s="15"/>
      <c r="AS265" s="35"/>
      <c r="AT265" s="35"/>
      <c r="AU265" s="35"/>
      <c r="AV265" s="35"/>
      <c r="AW265" s="35"/>
      <c r="AX265" s="15"/>
    </row>
    <row r="266" spans="34:50" ht="16.5" customHeight="1">
      <c r="AH266" s="127"/>
      <c r="AI266" s="126"/>
      <c r="AJ266" s="128"/>
      <c r="AK266" s="126"/>
      <c r="AL266" s="136"/>
      <c r="AP266" s="15"/>
      <c r="AQ266" s="46"/>
      <c r="AR266" s="15"/>
      <c r="AS266" s="35"/>
      <c r="AT266" s="35"/>
      <c r="AU266" s="35"/>
      <c r="AV266" s="35"/>
      <c r="AW266" s="35"/>
      <c r="AX266" s="15"/>
    </row>
    <row r="267" spans="34:50" ht="16.5" customHeight="1">
      <c r="AH267" s="127"/>
      <c r="AI267" s="126"/>
      <c r="AJ267" s="128"/>
      <c r="AK267" s="126"/>
      <c r="AL267" s="136"/>
      <c r="AP267" s="15"/>
      <c r="AQ267" s="46"/>
      <c r="AR267" s="15"/>
      <c r="AS267" s="35"/>
      <c r="AT267" s="35"/>
      <c r="AU267" s="35"/>
      <c r="AV267" s="35"/>
      <c r="AW267" s="35"/>
      <c r="AX267" s="15"/>
    </row>
    <row r="268" spans="34:50" ht="16.5" customHeight="1">
      <c r="AH268" s="127"/>
      <c r="AI268" s="126"/>
      <c r="AJ268" s="128"/>
      <c r="AK268" s="126"/>
      <c r="AL268" s="136"/>
      <c r="AP268" s="15"/>
      <c r="AQ268" s="46"/>
      <c r="AR268" s="15"/>
      <c r="AS268" s="35"/>
      <c r="AT268" s="35"/>
      <c r="AU268" s="35"/>
      <c r="AV268" s="35"/>
      <c r="AW268" s="35"/>
      <c r="AX268" s="15"/>
    </row>
    <row r="269" spans="34:50" ht="16.5" customHeight="1">
      <c r="AH269" s="127"/>
      <c r="AI269" s="126"/>
      <c r="AJ269" s="128"/>
      <c r="AK269" s="126"/>
      <c r="AL269" s="136"/>
      <c r="AP269" s="15"/>
      <c r="AQ269" s="46"/>
      <c r="AR269" s="15"/>
      <c r="AS269" s="35"/>
      <c r="AT269" s="35"/>
      <c r="AU269" s="35"/>
      <c r="AV269" s="35"/>
      <c r="AW269" s="35"/>
      <c r="AX269" s="15"/>
    </row>
    <row r="270" spans="34:50" ht="16.5" customHeight="1">
      <c r="AH270" s="127"/>
      <c r="AI270" s="126"/>
      <c r="AJ270" s="128"/>
      <c r="AK270" s="126"/>
      <c r="AL270" s="136"/>
      <c r="AP270" s="15"/>
      <c r="AQ270" s="46"/>
      <c r="AR270" s="15"/>
      <c r="AS270" s="35"/>
      <c r="AT270" s="35"/>
      <c r="AU270" s="35"/>
      <c r="AV270" s="35"/>
      <c r="AW270" s="35"/>
      <c r="AX270" s="15"/>
    </row>
    <row r="271" spans="34:50" ht="16.5" customHeight="1">
      <c r="AH271" s="127"/>
      <c r="AI271" s="126"/>
      <c r="AJ271" s="128"/>
      <c r="AK271" s="126"/>
      <c r="AL271" s="136"/>
      <c r="AP271" s="15"/>
      <c r="AQ271" s="46"/>
      <c r="AR271" s="15"/>
      <c r="AS271" s="35"/>
      <c r="AT271" s="35"/>
      <c r="AU271" s="35"/>
      <c r="AV271" s="35"/>
      <c r="AW271" s="35"/>
      <c r="AX271" s="15"/>
    </row>
    <row r="272" spans="34:50" ht="16.5" customHeight="1">
      <c r="AH272" s="127"/>
      <c r="AI272" s="126"/>
      <c r="AJ272" s="128"/>
      <c r="AK272" s="126"/>
      <c r="AL272" s="136"/>
      <c r="AP272" s="15"/>
      <c r="AQ272" s="46"/>
      <c r="AR272" s="15"/>
      <c r="AS272" s="35"/>
      <c r="AT272" s="35"/>
      <c r="AU272" s="35"/>
      <c r="AV272" s="35"/>
      <c r="AW272" s="35"/>
      <c r="AX272" s="15"/>
    </row>
    <row r="273" spans="34:50" ht="16.5" customHeight="1">
      <c r="AH273" s="127"/>
      <c r="AI273" s="126"/>
      <c r="AJ273" s="128"/>
      <c r="AK273" s="126"/>
      <c r="AL273" s="136"/>
      <c r="AP273" s="15"/>
      <c r="AQ273" s="46"/>
      <c r="AR273" s="15"/>
      <c r="AS273" s="35"/>
      <c r="AT273" s="35"/>
      <c r="AU273" s="35"/>
      <c r="AV273" s="35"/>
      <c r="AW273" s="35"/>
      <c r="AX273" s="15"/>
    </row>
    <row r="274" spans="34:50" ht="16.5" customHeight="1">
      <c r="AH274" s="127"/>
      <c r="AI274" s="126"/>
      <c r="AJ274" s="128"/>
      <c r="AK274" s="126"/>
      <c r="AL274" s="136"/>
      <c r="AP274" s="15"/>
      <c r="AQ274" s="46"/>
      <c r="AR274" s="15"/>
      <c r="AS274" s="35"/>
      <c r="AT274" s="35"/>
      <c r="AU274" s="35"/>
      <c r="AV274" s="35"/>
      <c r="AW274" s="35"/>
      <c r="AX274" s="15"/>
    </row>
    <row r="275" spans="34:50" ht="16.5" customHeight="1">
      <c r="AH275" s="127"/>
      <c r="AI275" s="126"/>
      <c r="AJ275" s="128"/>
      <c r="AK275" s="126"/>
      <c r="AL275" s="136"/>
      <c r="AP275" s="15"/>
      <c r="AQ275" s="46"/>
      <c r="AR275" s="15"/>
      <c r="AS275" s="35"/>
      <c r="AT275" s="35"/>
      <c r="AU275" s="35"/>
      <c r="AV275" s="35"/>
      <c r="AW275" s="35"/>
      <c r="AX275" s="15"/>
    </row>
    <row r="276" spans="34:50" ht="16.5" customHeight="1">
      <c r="AH276" s="127"/>
      <c r="AI276" s="126"/>
      <c r="AJ276" s="128"/>
      <c r="AK276" s="126"/>
      <c r="AL276" s="136"/>
      <c r="AP276" s="15"/>
      <c r="AQ276" s="46"/>
      <c r="AR276" s="15"/>
      <c r="AS276" s="35"/>
      <c r="AT276" s="35"/>
      <c r="AU276" s="35"/>
      <c r="AV276" s="35"/>
      <c r="AW276" s="35"/>
      <c r="AX276" s="15"/>
    </row>
    <row r="277" spans="34:50" ht="16.5" customHeight="1">
      <c r="AH277" s="127"/>
      <c r="AI277" s="126"/>
      <c r="AJ277" s="128"/>
      <c r="AK277" s="126"/>
      <c r="AL277" s="136"/>
      <c r="AP277" s="15"/>
      <c r="AQ277" s="46"/>
      <c r="AR277" s="15"/>
      <c r="AS277" s="35"/>
      <c r="AT277" s="35"/>
      <c r="AU277" s="35"/>
      <c r="AV277" s="35"/>
      <c r="AW277" s="35"/>
      <c r="AX277" s="15"/>
    </row>
    <row r="278" spans="34:50" ht="16.5" customHeight="1">
      <c r="AH278" s="127"/>
      <c r="AI278" s="126"/>
      <c r="AJ278" s="128"/>
      <c r="AK278" s="126"/>
      <c r="AL278" s="136"/>
      <c r="AP278" s="15"/>
      <c r="AQ278" s="46"/>
      <c r="AR278" s="15"/>
      <c r="AS278" s="35"/>
      <c r="AT278" s="35"/>
      <c r="AU278" s="35"/>
      <c r="AV278" s="35"/>
      <c r="AW278" s="35"/>
      <c r="AX278" s="15"/>
    </row>
    <row r="279" spans="34:50" ht="16.5" customHeight="1">
      <c r="AH279" s="127"/>
      <c r="AI279" s="126"/>
      <c r="AJ279" s="128"/>
      <c r="AK279" s="126"/>
      <c r="AL279" s="136"/>
      <c r="AP279" s="15"/>
      <c r="AQ279" s="46"/>
      <c r="AR279" s="15"/>
      <c r="AS279" s="35"/>
      <c r="AT279" s="35"/>
      <c r="AU279" s="35"/>
      <c r="AV279" s="35"/>
      <c r="AW279" s="35"/>
      <c r="AX279" s="15"/>
    </row>
    <row r="280" spans="34:50" ht="16.5" customHeight="1">
      <c r="AH280" s="127"/>
      <c r="AI280" s="126"/>
      <c r="AJ280" s="128"/>
      <c r="AK280" s="126"/>
      <c r="AL280" s="136"/>
      <c r="AP280" s="15"/>
      <c r="AQ280" s="46"/>
      <c r="AR280" s="15"/>
      <c r="AS280" s="35"/>
      <c r="AT280" s="35"/>
      <c r="AU280" s="35"/>
      <c r="AV280" s="35"/>
      <c r="AW280" s="35"/>
      <c r="AX280" s="15"/>
    </row>
    <row r="281" spans="34:50" ht="16.5" customHeight="1">
      <c r="AH281" s="127"/>
      <c r="AI281" s="126"/>
      <c r="AJ281" s="128"/>
      <c r="AK281" s="126"/>
      <c r="AL281" s="136"/>
      <c r="AP281" s="15"/>
      <c r="AQ281" s="46"/>
      <c r="AR281" s="15"/>
      <c r="AS281" s="35"/>
      <c r="AT281" s="35"/>
      <c r="AU281" s="35"/>
      <c r="AV281" s="35"/>
      <c r="AW281" s="35"/>
      <c r="AX281" s="15"/>
    </row>
    <row r="282" spans="34:50" ht="16.5" customHeight="1">
      <c r="AH282" s="127"/>
      <c r="AI282" s="126"/>
      <c r="AJ282" s="128"/>
      <c r="AK282" s="126"/>
      <c r="AL282" s="136"/>
      <c r="AP282" s="15"/>
      <c r="AQ282" s="46"/>
      <c r="AR282" s="15"/>
      <c r="AS282" s="35"/>
      <c r="AT282" s="35"/>
      <c r="AU282" s="35"/>
      <c r="AV282" s="35"/>
      <c r="AW282" s="35"/>
      <c r="AX282" s="15"/>
    </row>
    <row r="283" spans="34:50" ht="16.5" customHeight="1">
      <c r="AH283" s="127"/>
      <c r="AI283" s="126"/>
      <c r="AJ283" s="128"/>
      <c r="AK283" s="126"/>
      <c r="AL283" s="136"/>
      <c r="AP283" s="15"/>
      <c r="AQ283" s="46"/>
      <c r="AR283" s="15"/>
      <c r="AS283" s="35"/>
      <c r="AT283" s="35"/>
      <c r="AU283" s="35"/>
      <c r="AV283" s="35"/>
      <c r="AW283" s="35"/>
      <c r="AX283" s="15"/>
    </row>
    <row r="284" spans="34:50" ht="16.5" customHeight="1">
      <c r="AH284" s="127"/>
      <c r="AI284" s="126"/>
      <c r="AJ284" s="128"/>
      <c r="AK284" s="126"/>
      <c r="AL284" s="136"/>
      <c r="AP284" s="15"/>
      <c r="AQ284" s="46"/>
      <c r="AR284" s="15"/>
      <c r="AS284" s="35"/>
      <c r="AT284" s="35"/>
      <c r="AU284" s="35"/>
      <c r="AV284" s="35"/>
      <c r="AW284" s="35"/>
      <c r="AX284" s="15"/>
    </row>
    <row r="285" spans="34:50" ht="16.5" customHeight="1">
      <c r="AH285" s="127"/>
      <c r="AI285" s="126"/>
      <c r="AJ285" s="128"/>
      <c r="AK285" s="126"/>
      <c r="AL285" s="136"/>
      <c r="AP285" s="15"/>
      <c r="AQ285" s="46"/>
      <c r="AR285" s="15"/>
      <c r="AS285" s="35"/>
      <c r="AT285" s="35"/>
      <c r="AU285" s="35"/>
      <c r="AV285" s="35"/>
      <c r="AW285" s="35"/>
      <c r="AX285" s="15"/>
    </row>
    <row r="286" spans="34:50" ht="16.5" customHeight="1">
      <c r="AH286" s="127"/>
      <c r="AI286" s="126"/>
      <c r="AJ286" s="128"/>
      <c r="AK286" s="126"/>
      <c r="AL286" s="136"/>
      <c r="AP286" s="15"/>
      <c r="AQ286" s="46"/>
      <c r="AR286" s="15"/>
      <c r="AS286" s="35"/>
      <c r="AT286" s="35"/>
      <c r="AU286" s="35"/>
      <c r="AV286" s="35"/>
      <c r="AW286" s="35"/>
      <c r="AX286" s="15"/>
    </row>
    <row r="287" spans="34:50" ht="16.5" customHeight="1">
      <c r="AH287" s="127"/>
      <c r="AI287" s="126"/>
      <c r="AJ287" s="128"/>
      <c r="AK287" s="126"/>
      <c r="AL287" s="136"/>
      <c r="AP287" s="15"/>
      <c r="AQ287" s="46"/>
      <c r="AR287" s="15"/>
      <c r="AS287" s="35"/>
      <c r="AT287" s="35"/>
      <c r="AU287" s="35"/>
      <c r="AV287" s="35"/>
      <c r="AW287" s="35"/>
      <c r="AX287" s="15"/>
    </row>
    <row r="288" spans="34:50" ht="16.5" customHeight="1">
      <c r="AH288" s="127"/>
      <c r="AI288" s="126"/>
      <c r="AJ288" s="128"/>
      <c r="AK288" s="126"/>
      <c r="AL288" s="136"/>
      <c r="AP288" s="15"/>
      <c r="AQ288" s="46"/>
      <c r="AR288" s="15"/>
      <c r="AS288" s="35"/>
      <c r="AT288" s="35"/>
      <c r="AU288" s="35"/>
      <c r="AV288" s="35"/>
      <c r="AW288" s="35"/>
      <c r="AX288" s="15"/>
    </row>
    <row r="289" spans="34:50" ht="16.5" customHeight="1">
      <c r="AH289" s="127"/>
      <c r="AI289" s="126"/>
      <c r="AJ289" s="128"/>
      <c r="AK289" s="126"/>
      <c r="AL289" s="136"/>
      <c r="AP289" s="15"/>
      <c r="AQ289" s="46"/>
      <c r="AR289" s="15"/>
      <c r="AS289" s="35"/>
      <c r="AT289" s="35"/>
      <c r="AU289" s="35"/>
      <c r="AV289" s="35"/>
      <c r="AW289" s="35"/>
      <c r="AX289" s="15"/>
    </row>
    <row r="290" spans="34:50" ht="16.5" customHeight="1">
      <c r="AH290" s="127"/>
      <c r="AI290" s="126"/>
      <c r="AJ290" s="128"/>
      <c r="AK290" s="126"/>
      <c r="AL290" s="136"/>
      <c r="AP290" s="15"/>
      <c r="AQ290" s="46"/>
      <c r="AR290" s="15"/>
      <c r="AS290" s="35"/>
      <c r="AT290" s="35"/>
      <c r="AU290" s="35"/>
      <c r="AV290" s="35"/>
      <c r="AW290" s="35"/>
      <c r="AX290" s="15"/>
    </row>
    <row r="291" spans="34:50" ht="16.5" customHeight="1">
      <c r="AH291" s="127"/>
      <c r="AI291" s="126"/>
      <c r="AJ291" s="128"/>
      <c r="AK291" s="126"/>
      <c r="AL291" s="136"/>
      <c r="AP291" s="15"/>
      <c r="AQ291" s="46"/>
      <c r="AR291" s="15"/>
      <c r="AS291" s="35"/>
      <c r="AT291" s="35"/>
      <c r="AU291" s="35"/>
      <c r="AV291" s="35"/>
      <c r="AW291" s="35"/>
      <c r="AX291" s="15"/>
    </row>
    <row r="292" spans="34:50" ht="16.5" customHeight="1">
      <c r="AH292" s="127"/>
      <c r="AI292" s="126"/>
      <c r="AJ292" s="128"/>
      <c r="AK292" s="126"/>
      <c r="AL292" s="136"/>
      <c r="AP292" s="15"/>
      <c r="AQ292" s="46"/>
      <c r="AR292" s="15"/>
      <c r="AS292" s="35"/>
      <c r="AT292" s="35"/>
      <c r="AU292" s="35"/>
      <c r="AV292" s="35"/>
      <c r="AW292" s="35"/>
      <c r="AX292" s="15"/>
    </row>
    <row r="293" spans="34:50" ht="16.5" customHeight="1">
      <c r="AH293" s="127"/>
      <c r="AI293" s="126"/>
      <c r="AJ293" s="128"/>
      <c r="AK293" s="126"/>
      <c r="AL293" s="136"/>
      <c r="AP293" s="15"/>
      <c r="AQ293" s="46"/>
      <c r="AR293" s="15"/>
      <c r="AS293" s="35"/>
      <c r="AT293" s="35"/>
      <c r="AU293" s="35"/>
      <c r="AV293" s="35"/>
      <c r="AW293" s="35"/>
      <c r="AX293" s="15"/>
    </row>
    <row r="294" spans="34:50" ht="16.5" customHeight="1">
      <c r="AH294" s="127"/>
      <c r="AI294" s="126"/>
      <c r="AJ294" s="128"/>
      <c r="AK294" s="126"/>
      <c r="AL294" s="136"/>
      <c r="AP294" s="15"/>
      <c r="AQ294" s="46"/>
      <c r="AR294" s="15"/>
      <c r="AS294" s="35"/>
      <c r="AT294" s="35"/>
      <c r="AU294" s="35"/>
      <c r="AV294" s="35"/>
      <c r="AW294" s="35"/>
      <c r="AX294" s="15"/>
    </row>
    <row r="295" spans="34:50" ht="16.5" customHeight="1">
      <c r="AH295" s="127"/>
      <c r="AI295" s="126"/>
      <c r="AJ295" s="128"/>
      <c r="AK295" s="126"/>
      <c r="AL295" s="136"/>
      <c r="AP295" s="15"/>
      <c r="AQ295" s="46"/>
      <c r="AR295" s="15"/>
      <c r="AS295" s="35"/>
      <c r="AT295" s="35"/>
      <c r="AU295" s="35"/>
      <c r="AV295" s="35"/>
      <c r="AW295" s="35"/>
      <c r="AX295" s="15"/>
    </row>
    <row r="296" spans="34:50" ht="16.5" customHeight="1">
      <c r="AH296" s="127"/>
      <c r="AI296" s="126"/>
      <c r="AJ296" s="128"/>
      <c r="AK296" s="126"/>
      <c r="AL296" s="136"/>
      <c r="AP296" s="15"/>
      <c r="AQ296" s="46"/>
      <c r="AR296" s="15"/>
      <c r="AS296" s="35"/>
      <c r="AT296" s="35"/>
      <c r="AU296" s="35"/>
      <c r="AV296" s="35"/>
      <c r="AW296" s="35"/>
      <c r="AX296" s="15"/>
    </row>
    <row r="297" spans="34:50" ht="16.5" customHeight="1">
      <c r="AH297" s="127"/>
      <c r="AI297" s="126"/>
      <c r="AJ297" s="128"/>
      <c r="AK297" s="126"/>
      <c r="AL297" s="136"/>
      <c r="AP297" s="15"/>
      <c r="AQ297" s="46"/>
      <c r="AR297" s="15"/>
      <c r="AS297" s="35"/>
      <c r="AT297" s="35"/>
      <c r="AU297" s="35"/>
      <c r="AV297" s="35"/>
      <c r="AW297" s="35"/>
      <c r="AX297" s="15"/>
    </row>
    <row r="298" spans="34:50" ht="16.5" customHeight="1">
      <c r="AH298" s="127"/>
      <c r="AI298" s="126"/>
      <c r="AJ298" s="128"/>
      <c r="AK298" s="126"/>
      <c r="AL298" s="136"/>
      <c r="AP298" s="15"/>
      <c r="AQ298" s="46"/>
      <c r="AR298" s="15"/>
      <c r="AS298" s="35"/>
      <c r="AT298" s="35"/>
      <c r="AU298" s="35"/>
      <c r="AV298" s="35"/>
      <c r="AW298" s="35"/>
      <c r="AX298" s="15"/>
    </row>
    <row r="299" spans="34:50" ht="16.5" customHeight="1">
      <c r="AH299" s="127"/>
      <c r="AI299" s="126"/>
      <c r="AJ299" s="128"/>
      <c r="AK299" s="126"/>
      <c r="AL299" s="136"/>
      <c r="AP299" s="15"/>
      <c r="AQ299" s="46"/>
      <c r="AR299" s="15"/>
      <c r="AS299" s="35"/>
      <c r="AT299" s="35"/>
      <c r="AU299" s="35"/>
      <c r="AV299" s="35"/>
      <c r="AW299" s="35"/>
      <c r="AX299" s="15"/>
    </row>
    <row r="300" spans="34:50" ht="16.5" customHeight="1">
      <c r="AH300" s="127"/>
      <c r="AI300" s="126"/>
      <c r="AJ300" s="128"/>
      <c r="AK300" s="126"/>
      <c r="AL300" s="136"/>
      <c r="AP300" s="15"/>
      <c r="AQ300" s="46"/>
      <c r="AR300" s="15"/>
      <c r="AS300" s="35"/>
      <c r="AT300" s="35"/>
      <c r="AU300" s="35"/>
      <c r="AV300" s="35"/>
      <c r="AW300" s="35"/>
      <c r="AX300" s="15"/>
    </row>
    <row r="301" spans="34:50" ht="16.5" customHeight="1">
      <c r="AH301" s="127"/>
      <c r="AI301" s="126"/>
      <c r="AJ301" s="128"/>
      <c r="AK301" s="126"/>
      <c r="AL301" s="136"/>
      <c r="AP301" s="15"/>
      <c r="AQ301" s="46"/>
      <c r="AR301" s="15"/>
      <c r="AS301" s="35"/>
      <c r="AT301" s="35"/>
      <c r="AU301" s="35"/>
      <c r="AV301" s="35"/>
      <c r="AW301" s="35"/>
      <c r="AX301" s="15"/>
    </row>
    <row r="302" spans="34:50" ht="16.5" customHeight="1">
      <c r="AH302" s="127"/>
      <c r="AI302" s="126"/>
      <c r="AJ302" s="128"/>
      <c r="AK302" s="126"/>
      <c r="AL302" s="136"/>
      <c r="AP302" s="15"/>
      <c r="AQ302" s="46"/>
      <c r="AR302" s="15"/>
      <c r="AS302" s="35"/>
      <c r="AT302" s="35"/>
      <c r="AU302" s="35"/>
      <c r="AV302" s="35"/>
      <c r="AW302" s="35"/>
      <c r="AX302" s="15"/>
    </row>
    <row r="303" spans="34:50" ht="16.5" customHeight="1">
      <c r="AH303" s="127"/>
      <c r="AI303" s="126"/>
      <c r="AJ303" s="128"/>
      <c r="AK303" s="126"/>
      <c r="AL303" s="136"/>
      <c r="AP303" s="15"/>
      <c r="AQ303" s="46"/>
      <c r="AR303" s="15"/>
      <c r="AS303" s="35"/>
      <c r="AT303" s="35"/>
      <c r="AU303" s="35"/>
      <c r="AV303" s="35"/>
      <c r="AW303" s="35"/>
      <c r="AX303" s="15"/>
    </row>
    <row r="304" spans="34:50" ht="13.5">
      <c r="AH304" s="127"/>
      <c r="AI304" s="126"/>
      <c r="AJ304" s="128"/>
      <c r="AK304" s="126"/>
      <c r="AL304" s="136"/>
      <c r="AP304" s="15"/>
      <c r="AQ304" s="46"/>
      <c r="AR304" s="15"/>
      <c r="AS304" s="35"/>
      <c r="AT304" s="35"/>
      <c r="AU304" s="35"/>
      <c r="AV304" s="35"/>
      <c r="AW304" s="35"/>
      <c r="AX304" s="15"/>
    </row>
    <row r="305" spans="34:50" ht="13.5">
      <c r="AH305" s="127"/>
      <c r="AI305" s="126"/>
      <c r="AJ305" s="128"/>
      <c r="AK305" s="126"/>
      <c r="AL305" s="136"/>
      <c r="AP305" s="15"/>
      <c r="AQ305" s="46"/>
      <c r="AR305" s="15"/>
      <c r="AS305" s="35"/>
      <c r="AT305" s="35"/>
      <c r="AU305" s="35"/>
      <c r="AV305" s="35"/>
      <c r="AW305" s="35"/>
      <c r="AX305" s="15"/>
    </row>
    <row r="306" spans="34:50" ht="13.5">
      <c r="AH306" s="127"/>
      <c r="AI306" s="126"/>
      <c r="AJ306" s="128"/>
      <c r="AK306" s="126"/>
      <c r="AL306" s="136"/>
      <c r="AP306" s="15"/>
      <c r="AQ306" s="46"/>
      <c r="AR306" s="15"/>
      <c r="AS306" s="35"/>
      <c r="AT306" s="35"/>
      <c r="AU306" s="35"/>
      <c r="AV306" s="35"/>
      <c r="AW306" s="35"/>
      <c r="AX306" s="15"/>
    </row>
    <row r="307" spans="34:50" ht="13.5">
      <c r="AH307" s="127"/>
      <c r="AI307" s="126"/>
      <c r="AJ307" s="128"/>
      <c r="AK307" s="126"/>
      <c r="AL307" s="136"/>
      <c r="AP307" s="15"/>
      <c r="AQ307" s="46"/>
      <c r="AR307" s="15"/>
      <c r="AS307" s="35"/>
      <c r="AT307" s="35"/>
      <c r="AU307" s="35"/>
      <c r="AV307" s="35"/>
      <c r="AW307" s="35"/>
      <c r="AX307" s="15"/>
    </row>
    <row r="308" spans="34:50" ht="13.5">
      <c r="AH308" s="127"/>
      <c r="AI308" s="126"/>
      <c r="AJ308" s="128"/>
      <c r="AK308" s="126"/>
      <c r="AL308" s="136"/>
      <c r="AP308" s="15"/>
      <c r="AQ308" s="46"/>
      <c r="AR308" s="15"/>
      <c r="AS308" s="35"/>
      <c r="AT308" s="35"/>
      <c r="AU308" s="35"/>
      <c r="AV308" s="35"/>
      <c r="AW308" s="35"/>
      <c r="AX308" s="15"/>
    </row>
    <row r="309" spans="34:50" ht="13.5">
      <c r="AH309" s="127"/>
      <c r="AI309" s="126"/>
      <c r="AJ309" s="128"/>
      <c r="AK309" s="126"/>
      <c r="AL309" s="136"/>
      <c r="AP309" s="15"/>
      <c r="AQ309" s="46"/>
      <c r="AR309" s="15"/>
      <c r="AS309" s="35"/>
      <c r="AT309" s="35"/>
      <c r="AU309" s="35"/>
      <c r="AV309" s="35"/>
      <c r="AW309" s="35"/>
      <c r="AX309" s="15"/>
    </row>
    <row r="310" spans="34:50" ht="13.5">
      <c r="AH310" s="127"/>
      <c r="AI310" s="126"/>
      <c r="AJ310" s="128"/>
      <c r="AK310" s="126"/>
      <c r="AL310" s="136"/>
      <c r="AP310" s="15"/>
      <c r="AQ310" s="46"/>
      <c r="AR310" s="15"/>
      <c r="AS310" s="35"/>
      <c r="AT310" s="35"/>
      <c r="AU310" s="35"/>
      <c r="AV310" s="35"/>
      <c r="AW310" s="35"/>
      <c r="AX310" s="15"/>
    </row>
    <row r="311" spans="34:50" ht="13.5">
      <c r="AH311" s="127"/>
      <c r="AI311" s="126"/>
      <c r="AJ311" s="128"/>
      <c r="AK311" s="126"/>
      <c r="AL311" s="136"/>
      <c r="AP311" s="15"/>
      <c r="AQ311" s="46"/>
      <c r="AR311" s="15"/>
      <c r="AS311" s="35"/>
      <c r="AT311" s="35"/>
      <c r="AU311" s="35"/>
      <c r="AV311" s="35"/>
      <c r="AW311" s="35"/>
      <c r="AX311" s="15"/>
    </row>
    <row r="312" spans="34:50" ht="13.5">
      <c r="AH312" s="127"/>
      <c r="AI312" s="126"/>
      <c r="AJ312" s="128"/>
      <c r="AK312" s="126"/>
      <c r="AL312" s="136"/>
      <c r="AP312" s="15"/>
      <c r="AQ312" s="46"/>
      <c r="AR312" s="15"/>
      <c r="AS312" s="35"/>
      <c r="AT312" s="35"/>
      <c r="AU312" s="35"/>
      <c r="AV312" s="35"/>
      <c r="AW312" s="35"/>
      <c r="AX312" s="15"/>
    </row>
    <row r="313" spans="34:50" ht="13.5">
      <c r="AH313" s="127"/>
      <c r="AI313" s="126"/>
      <c r="AJ313" s="128"/>
      <c r="AK313" s="126"/>
      <c r="AL313" s="136"/>
      <c r="AP313" s="15"/>
      <c r="AQ313" s="46"/>
      <c r="AR313" s="15"/>
      <c r="AS313" s="35"/>
      <c r="AT313" s="35"/>
      <c r="AU313" s="35"/>
      <c r="AV313" s="35"/>
      <c r="AW313" s="35"/>
      <c r="AX313" s="15"/>
    </row>
    <row r="314" spans="34:50" ht="13.5">
      <c r="AH314" s="127"/>
      <c r="AI314" s="126"/>
      <c r="AJ314" s="128"/>
      <c r="AK314" s="126"/>
      <c r="AL314" s="136"/>
      <c r="AP314" s="15"/>
      <c r="AQ314" s="46"/>
      <c r="AR314" s="15"/>
      <c r="AS314" s="35"/>
      <c r="AT314" s="35"/>
      <c r="AU314" s="35"/>
      <c r="AV314" s="35"/>
      <c r="AW314" s="35"/>
      <c r="AX314" s="15"/>
    </row>
    <row r="315" spans="34:50" ht="13.5">
      <c r="AH315" s="127"/>
      <c r="AI315" s="126"/>
      <c r="AJ315" s="128"/>
      <c r="AK315" s="126"/>
      <c r="AL315" s="136"/>
      <c r="AP315" s="15"/>
      <c r="AQ315" s="46"/>
      <c r="AR315" s="15"/>
      <c r="AS315" s="35"/>
      <c r="AT315" s="35"/>
      <c r="AU315" s="35"/>
      <c r="AV315" s="35"/>
      <c r="AW315" s="35"/>
      <c r="AX315" s="15"/>
    </row>
    <row r="316" spans="34:50" ht="13.5">
      <c r="AH316" s="127"/>
      <c r="AI316" s="126"/>
      <c r="AJ316" s="128"/>
      <c r="AK316" s="126"/>
      <c r="AL316" s="136"/>
      <c r="AP316" s="15"/>
      <c r="AQ316" s="46"/>
      <c r="AR316" s="15"/>
      <c r="AS316" s="35"/>
      <c r="AT316" s="35"/>
      <c r="AU316" s="35"/>
      <c r="AV316" s="35"/>
      <c r="AW316" s="35"/>
      <c r="AX316" s="15"/>
    </row>
    <row r="317" spans="34:50" ht="13.5">
      <c r="AH317" s="127"/>
      <c r="AI317" s="126"/>
      <c r="AJ317" s="128"/>
      <c r="AK317" s="126"/>
      <c r="AL317" s="136"/>
      <c r="AP317" s="15"/>
      <c r="AQ317" s="46"/>
      <c r="AR317" s="15"/>
      <c r="AS317" s="35"/>
      <c r="AT317" s="35"/>
      <c r="AU317" s="35"/>
      <c r="AV317" s="35"/>
      <c r="AW317" s="35"/>
      <c r="AX317" s="15"/>
    </row>
    <row r="318" spans="34:50" ht="13.5">
      <c r="AH318" s="127"/>
      <c r="AI318" s="126"/>
      <c r="AJ318" s="128"/>
      <c r="AK318" s="126"/>
      <c r="AL318" s="136"/>
      <c r="AP318" s="15"/>
      <c r="AQ318" s="46"/>
      <c r="AR318" s="15"/>
      <c r="AS318" s="35"/>
      <c r="AT318" s="35"/>
      <c r="AU318" s="35"/>
      <c r="AV318" s="35"/>
      <c r="AW318" s="35"/>
      <c r="AX318" s="15"/>
    </row>
    <row r="319" spans="34:50" ht="13.5">
      <c r="AH319" s="127"/>
      <c r="AI319" s="126"/>
      <c r="AJ319" s="128"/>
      <c r="AK319" s="126"/>
      <c r="AL319" s="136"/>
      <c r="AP319" s="15"/>
      <c r="AQ319" s="46"/>
      <c r="AR319" s="15"/>
      <c r="AS319" s="35"/>
      <c r="AT319" s="35"/>
      <c r="AU319" s="35"/>
      <c r="AV319" s="35"/>
      <c r="AW319" s="35"/>
      <c r="AX319" s="15"/>
    </row>
    <row r="320" spans="34:50" ht="13.5">
      <c r="AH320" s="127"/>
      <c r="AI320" s="126"/>
      <c r="AJ320" s="128"/>
      <c r="AK320" s="126"/>
      <c r="AL320" s="136"/>
      <c r="AP320" s="15"/>
      <c r="AQ320" s="46"/>
      <c r="AR320" s="15"/>
      <c r="AS320" s="35"/>
      <c r="AT320" s="35"/>
      <c r="AU320" s="35"/>
      <c r="AV320" s="35"/>
      <c r="AW320" s="35"/>
      <c r="AX320" s="15"/>
    </row>
    <row r="321" spans="34:50" ht="13.5">
      <c r="AH321" s="127"/>
      <c r="AI321" s="126"/>
      <c r="AJ321" s="128"/>
      <c r="AK321" s="126"/>
      <c r="AL321" s="136"/>
      <c r="AP321" s="15"/>
      <c r="AQ321" s="46"/>
      <c r="AR321" s="15"/>
      <c r="AS321" s="35"/>
      <c r="AT321" s="35"/>
      <c r="AU321" s="35"/>
      <c r="AV321" s="35"/>
      <c r="AW321" s="35"/>
      <c r="AX321" s="15"/>
    </row>
    <row r="322" spans="34:50" ht="13.5">
      <c r="AH322" s="127"/>
      <c r="AI322" s="126"/>
      <c r="AJ322" s="128"/>
      <c r="AK322" s="126"/>
      <c r="AL322" s="136"/>
      <c r="AP322" s="15"/>
      <c r="AQ322" s="46"/>
      <c r="AR322" s="15"/>
      <c r="AS322" s="35"/>
      <c r="AT322" s="35"/>
      <c r="AU322" s="35"/>
      <c r="AV322" s="35"/>
      <c r="AW322" s="35"/>
      <c r="AX322" s="15"/>
    </row>
    <row r="323" spans="34:50" ht="13.5">
      <c r="AH323" s="127"/>
      <c r="AI323" s="126"/>
      <c r="AJ323" s="128"/>
      <c r="AK323" s="126"/>
      <c r="AL323" s="136"/>
      <c r="AP323" s="15"/>
      <c r="AQ323" s="46"/>
      <c r="AR323" s="15"/>
      <c r="AS323" s="35"/>
      <c r="AT323" s="35"/>
      <c r="AU323" s="35"/>
      <c r="AV323" s="35"/>
      <c r="AW323" s="35"/>
      <c r="AX323" s="15"/>
    </row>
    <row r="324" spans="34:50" ht="13.5">
      <c r="AH324" s="127"/>
      <c r="AI324" s="126"/>
      <c r="AJ324" s="128"/>
      <c r="AK324" s="126"/>
      <c r="AL324" s="136"/>
      <c r="AP324" s="15"/>
      <c r="AQ324" s="46"/>
      <c r="AR324" s="15"/>
      <c r="AS324" s="35"/>
      <c r="AT324" s="35"/>
      <c r="AU324" s="35"/>
      <c r="AV324" s="35"/>
      <c r="AW324" s="35"/>
      <c r="AX324" s="15"/>
    </row>
    <row r="325" spans="34:50" ht="13.5">
      <c r="AH325" s="127"/>
      <c r="AI325" s="126"/>
      <c r="AJ325" s="128"/>
      <c r="AK325" s="126"/>
      <c r="AL325" s="136"/>
      <c r="AP325" s="15"/>
      <c r="AQ325" s="46"/>
      <c r="AR325" s="15"/>
      <c r="AS325" s="35"/>
      <c r="AT325" s="35"/>
      <c r="AU325" s="35"/>
      <c r="AV325" s="35"/>
      <c r="AW325" s="35"/>
      <c r="AX325" s="15"/>
    </row>
    <row r="326" spans="34:50" ht="13.5">
      <c r="AH326" s="127"/>
      <c r="AI326" s="126"/>
      <c r="AJ326" s="128"/>
      <c r="AK326" s="126"/>
      <c r="AL326" s="136"/>
      <c r="AP326" s="15"/>
      <c r="AQ326" s="46"/>
      <c r="AR326" s="15"/>
      <c r="AS326" s="35"/>
      <c r="AT326" s="35"/>
      <c r="AU326" s="35"/>
      <c r="AV326" s="35"/>
      <c r="AW326" s="35"/>
      <c r="AX326" s="15"/>
    </row>
    <row r="327" spans="34:50" ht="13.5">
      <c r="AH327" s="127"/>
      <c r="AI327" s="126"/>
      <c r="AJ327" s="128"/>
      <c r="AK327" s="126"/>
      <c r="AL327" s="136"/>
      <c r="AP327" s="15"/>
      <c r="AQ327" s="46"/>
      <c r="AR327" s="15"/>
      <c r="AS327" s="35"/>
      <c r="AT327" s="35"/>
      <c r="AU327" s="35"/>
      <c r="AV327" s="35"/>
      <c r="AW327" s="35"/>
      <c r="AX327" s="15"/>
    </row>
    <row r="328" spans="34:50" ht="13.5">
      <c r="AH328" s="127"/>
      <c r="AI328" s="126"/>
      <c r="AJ328" s="128"/>
      <c r="AK328" s="126"/>
      <c r="AL328" s="136"/>
      <c r="AP328" s="15"/>
      <c r="AQ328" s="46"/>
      <c r="AR328" s="15"/>
      <c r="AS328" s="35"/>
      <c r="AT328" s="35"/>
      <c r="AU328" s="35"/>
      <c r="AV328" s="35"/>
      <c r="AW328" s="35"/>
      <c r="AX328" s="15"/>
    </row>
    <row r="329" spans="34:50" ht="13.5">
      <c r="AH329" s="127"/>
      <c r="AI329" s="126"/>
      <c r="AJ329" s="128"/>
      <c r="AK329" s="126"/>
      <c r="AL329" s="136"/>
      <c r="AP329" s="15"/>
      <c r="AQ329" s="46"/>
      <c r="AR329" s="15"/>
      <c r="AS329" s="35"/>
      <c r="AT329" s="35"/>
      <c r="AU329" s="35"/>
      <c r="AV329" s="35"/>
      <c r="AW329" s="35"/>
      <c r="AX329" s="15"/>
    </row>
    <row r="330" spans="34:50" ht="13.5">
      <c r="AH330" s="127"/>
      <c r="AI330" s="126"/>
      <c r="AJ330" s="128"/>
      <c r="AK330" s="126"/>
      <c r="AL330" s="136"/>
      <c r="AP330" s="15"/>
      <c r="AQ330" s="46"/>
      <c r="AR330" s="15"/>
      <c r="AS330" s="35"/>
      <c r="AT330" s="35"/>
      <c r="AU330" s="35"/>
      <c r="AV330" s="35"/>
      <c r="AW330" s="35"/>
      <c r="AX330" s="15"/>
    </row>
    <row r="331" spans="34:50" ht="13.5">
      <c r="AH331" s="127"/>
      <c r="AI331" s="126"/>
      <c r="AJ331" s="128"/>
      <c r="AK331" s="126"/>
      <c r="AL331" s="136"/>
      <c r="AP331" s="15"/>
      <c r="AQ331" s="46"/>
      <c r="AR331" s="15"/>
      <c r="AS331" s="35"/>
      <c r="AT331" s="35"/>
      <c r="AU331" s="35"/>
      <c r="AV331" s="35"/>
      <c r="AW331" s="35"/>
      <c r="AX331" s="15"/>
    </row>
    <row r="332" spans="34:50" ht="13.5">
      <c r="AH332" s="127"/>
      <c r="AI332" s="126"/>
      <c r="AJ332" s="128"/>
      <c r="AK332" s="126"/>
      <c r="AL332" s="136"/>
      <c r="AP332" s="15"/>
      <c r="AQ332" s="46"/>
      <c r="AR332" s="15"/>
      <c r="AS332" s="35"/>
      <c r="AT332" s="35"/>
      <c r="AU332" s="35"/>
      <c r="AV332" s="35"/>
      <c r="AW332" s="35"/>
      <c r="AX332" s="15"/>
    </row>
    <row r="333" spans="34:50" ht="13.5">
      <c r="AH333" s="127"/>
      <c r="AI333" s="126"/>
      <c r="AJ333" s="128"/>
      <c r="AK333" s="126"/>
      <c r="AL333" s="136"/>
      <c r="AP333" s="15"/>
      <c r="AQ333" s="46"/>
      <c r="AR333" s="15"/>
      <c r="AS333" s="35"/>
      <c r="AT333" s="35"/>
      <c r="AU333" s="35"/>
      <c r="AV333" s="35"/>
      <c r="AW333" s="35"/>
      <c r="AX333" s="15"/>
    </row>
    <row r="334" spans="34:50" ht="13.5">
      <c r="AH334" s="127"/>
      <c r="AI334" s="126"/>
      <c r="AJ334" s="128"/>
      <c r="AK334" s="126"/>
      <c r="AL334" s="136"/>
      <c r="AP334" s="15"/>
      <c r="AQ334" s="46"/>
      <c r="AR334" s="15"/>
      <c r="AS334" s="35"/>
      <c r="AT334" s="35"/>
      <c r="AU334" s="35"/>
      <c r="AV334" s="35"/>
      <c r="AW334" s="35"/>
      <c r="AX334" s="15"/>
    </row>
    <row r="335" spans="34:38" ht="13.5">
      <c r="AH335" s="127"/>
      <c r="AI335" s="126"/>
      <c r="AJ335" s="128"/>
      <c r="AK335" s="126"/>
      <c r="AL335" s="136"/>
    </row>
    <row r="336" spans="34:38" ht="13.5">
      <c r="AH336" s="127"/>
      <c r="AI336" s="126"/>
      <c r="AJ336" s="128"/>
      <c r="AK336" s="126"/>
      <c r="AL336" s="136"/>
    </row>
    <row r="337" spans="34:38" ht="13.5">
      <c r="AH337" s="127"/>
      <c r="AI337" s="126"/>
      <c r="AJ337" s="128"/>
      <c r="AK337" s="126"/>
      <c r="AL337" s="136"/>
    </row>
    <row r="338" spans="34:38" ht="13.5">
      <c r="AH338" s="127"/>
      <c r="AI338" s="126"/>
      <c r="AJ338" s="128"/>
      <c r="AK338" s="126"/>
      <c r="AL338" s="136"/>
    </row>
    <row r="339" spans="34:38" ht="13.5">
      <c r="AH339" s="127"/>
      <c r="AI339" s="126"/>
      <c r="AJ339" s="128"/>
      <c r="AK339" s="126"/>
      <c r="AL339" s="136"/>
    </row>
    <row r="340" spans="34:38" ht="13.5">
      <c r="AH340" s="127"/>
      <c r="AI340" s="126"/>
      <c r="AJ340" s="128"/>
      <c r="AK340" s="126"/>
      <c r="AL340" s="136"/>
    </row>
    <row r="341" spans="34:38" ht="13.5">
      <c r="AH341" s="127"/>
      <c r="AI341" s="126"/>
      <c r="AJ341" s="128"/>
      <c r="AK341" s="126"/>
      <c r="AL341" s="136"/>
    </row>
    <row r="342" spans="34:38" ht="13.5">
      <c r="AH342" s="127"/>
      <c r="AI342" s="126"/>
      <c r="AJ342" s="128"/>
      <c r="AK342" s="126"/>
      <c r="AL342" s="136"/>
    </row>
    <row r="343" spans="34:38" ht="13.5">
      <c r="AH343" s="127"/>
      <c r="AI343" s="126"/>
      <c r="AJ343" s="128"/>
      <c r="AK343" s="126"/>
      <c r="AL343" s="136"/>
    </row>
    <row r="344" spans="34:38" ht="13.5">
      <c r="AH344" s="127"/>
      <c r="AI344" s="126"/>
      <c r="AJ344" s="128"/>
      <c r="AK344" s="126"/>
      <c r="AL344" s="136"/>
    </row>
    <row r="345" spans="34:38" ht="13.5">
      <c r="AH345" s="127"/>
      <c r="AI345" s="126"/>
      <c r="AJ345" s="128"/>
      <c r="AK345" s="126"/>
      <c r="AL345" s="136"/>
    </row>
    <row r="346" spans="34:38" ht="13.5">
      <c r="AH346" s="127"/>
      <c r="AI346" s="126"/>
      <c r="AJ346" s="128"/>
      <c r="AK346" s="126"/>
      <c r="AL346" s="136"/>
    </row>
    <row r="347" spans="34:38" ht="13.5">
      <c r="AH347" s="127"/>
      <c r="AI347" s="126"/>
      <c r="AJ347" s="128"/>
      <c r="AK347" s="126"/>
      <c r="AL347" s="136"/>
    </row>
    <row r="348" spans="34:38" ht="13.5">
      <c r="AH348" s="127"/>
      <c r="AI348" s="126"/>
      <c r="AJ348" s="128"/>
      <c r="AK348" s="126"/>
      <c r="AL348" s="136"/>
    </row>
    <row r="349" spans="34:38" ht="13.5">
      <c r="AH349" s="127"/>
      <c r="AI349" s="126"/>
      <c r="AJ349" s="128"/>
      <c r="AK349" s="126"/>
      <c r="AL349" s="136"/>
    </row>
    <row r="350" spans="34:38" ht="13.5">
      <c r="AH350" s="127"/>
      <c r="AI350" s="126"/>
      <c r="AJ350" s="128"/>
      <c r="AK350" s="126"/>
      <c r="AL350" s="136"/>
    </row>
    <row r="351" spans="34:38" ht="13.5">
      <c r="AH351" s="127"/>
      <c r="AI351" s="126"/>
      <c r="AJ351" s="128"/>
      <c r="AK351" s="126"/>
      <c r="AL351" s="136"/>
    </row>
    <row r="352" spans="34:38" ht="13.5">
      <c r="AH352" s="127"/>
      <c r="AI352" s="126"/>
      <c r="AJ352" s="128"/>
      <c r="AK352" s="126"/>
      <c r="AL352" s="136"/>
    </row>
    <row r="353" spans="34:38" ht="13.5">
      <c r="AH353" s="127"/>
      <c r="AI353" s="126"/>
      <c r="AJ353" s="128"/>
      <c r="AK353" s="126"/>
      <c r="AL353" s="136"/>
    </row>
    <row r="354" spans="34:38" ht="13.5">
      <c r="AH354" s="127"/>
      <c r="AI354" s="126"/>
      <c r="AJ354" s="128"/>
      <c r="AK354" s="126"/>
      <c r="AL354" s="136"/>
    </row>
    <row r="355" spans="34:38" ht="13.5">
      <c r="AH355" s="127"/>
      <c r="AI355" s="126"/>
      <c r="AJ355" s="128"/>
      <c r="AK355" s="126"/>
      <c r="AL355" s="136"/>
    </row>
    <row r="356" spans="34:38" ht="13.5">
      <c r="AH356" s="127"/>
      <c r="AI356" s="126"/>
      <c r="AJ356" s="128"/>
      <c r="AK356" s="126"/>
      <c r="AL356" s="136"/>
    </row>
    <row r="357" spans="34:38" ht="13.5">
      <c r="AH357" s="127"/>
      <c r="AI357" s="126"/>
      <c r="AJ357" s="128"/>
      <c r="AK357" s="126"/>
      <c r="AL357" s="136"/>
    </row>
    <row r="358" spans="34:38" ht="13.5">
      <c r="AH358" s="127"/>
      <c r="AI358" s="126"/>
      <c r="AJ358" s="128"/>
      <c r="AK358" s="126"/>
      <c r="AL358" s="136"/>
    </row>
    <row r="359" spans="34:38" ht="13.5">
      <c r="AH359" s="127"/>
      <c r="AI359" s="126"/>
      <c r="AJ359" s="128"/>
      <c r="AK359" s="126"/>
      <c r="AL359" s="136"/>
    </row>
    <row r="360" spans="34:38" ht="13.5">
      <c r="AH360" s="127"/>
      <c r="AI360" s="126"/>
      <c r="AJ360" s="128"/>
      <c r="AK360" s="126"/>
      <c r="AL360" s="136"/>
    </row>
    <row r="361" spans="34:38" ht="13.5">
      <c r="AH361" s="127"/>
      <c r="AI361" s="126"/>
      <c r="AJ361" s="128"/>
      <c r="AK361" s="126"/>
      <c r="AL361" s="136"/>
    </row>
    <row r="362" spans="34:38" ht="13.5">
      <c r="AH362" s="127"/>
      <c r="AI362" s="126"/>
      <c r="AJ362" s="128"/>
      <c r="AK362" s="126"/>
      <c r="AL362" s="136"/>
    </row>
    <row r="363" spans="34:38" ht="13.5">
      <c r="AH363" s="127"/>
      <c r="AI363" s="126"/>
      <c r="AJ363" s="128"/>
      <c r="AK363" s="126"/>
      <c r="AL363" s="136"/>
    </row>
    <row r="364" spans="34:38" ht="13.5">
      <c r="AH364" s="127"/>
      <c r="AI364" s="126"/>
      <c r="AJ364" s="128"/>
      <c r="AK364" s="126"/>
      <c r="AL364" s="136"/>
    </row>
    <row r="365" spans="34:38" ht="13.5">
      <c r="AH365" s="127"/>
      <c r="AI365" s="126"/>
      <c r="AJ365" s="128"/>
      <c r="AK365" s="126"/>
      <c r="AL365" s="136"/>
    </row>
    <row r="366" spans="34:38" ht="13.5">
      <c r="AH366" s="127"/>
      <c r="AI366" s="126"/>
      <c r="AJ366" s="128"/>
      <c r="AK366" s="126"/>
      <c r="AL366" s="136"/>
    </row>
    <row r="367" spans="34:38" ht="13.5">
      <c r="AH367" s="127"/>
      <c r="AI367" s="126"/>
      <c r="AJ367" s="128"/>
      <c r="AK367" s="126"/>
      <c r="AL367" s="136"/>
    </row>
    <row r="368" spans="34:38" ht="13.5">
      <c r="AH368" s="127"/>
      <c r="AI368" s="126"/>
      <c r="AJ368" s="128"/>
      <c r="AK368" s="126"/>
      <c r="AL368" s="136"/>
    </row>
    <row r="369" spans="34:38" ht="13.5">
      <c r="AH369" s="127"/>
      <c r="AI369" s="126"/>
      <c r="AJ369" s="128"/>
      <c r="AK369" s="126"/>
      <c r="AL369" s="136"/>
    </row>
    <row r="370" spans="34:38" ht="13.5">
      <c r="AH370" s="127"/>
      <c r="AI370" s="126"/>
      <c r="AJ370" s="128"/>
      <c r="AK370" s="126"/>
      <c r="AL370" s="136"/>
    </row>
    <row r="371" spans="34:38" ht="13.5">
      <c r="AH371" s="127"/>
      <c r="AI371" s="126"/>
      <c r="AJ371" s="128"/>
      <c r="AK371" s="126"/>
      <c r="AL371" s="136"/>
    </row>
    <row r="372" spans="34:38" ht="13.5">
      <c r="AH372" s="127"/>
      <c r="AI372" s="126"/>
      <c r="AJ372" s="128"/>
      <c r="AK372" s="126"/>
      <c r="AL372" s="136"/>
    </row>
    <row r="373" spans="34:38" ht="13.5">
      <c r="AH373" s="127"/>
      <c r="AI373" s="126"/>
      <c r="AJ373" s="128"/>
      <c r="AK373" s="126"/>
      <c r="AL373" s="136"/>
    </row>
    <row r="374" spans="34:38" ht="13.5">
      <c r="AH374" s="127"/>
      <c r="AI374" s="126"/>
      <c r="AJ374" s="128"/>
      <c r="AK374" s="126"/>
      <c r="AL374" s="136"/>
    </row>
    <row r="375" spans="34:38" ht="13.5">
      <c r="AH375" s="127"/>
      <c r="AI375" s="126"/>
      <c r="AJ375" s="128"/>
      <c r="AK375" s="126"/>
      <c r="AL375" s="136"/>
    </row>
    <row r="376" spans="34:38" ht="13.5">
      <c r="AH376" s="127"/>
      <c r="AI376" s="126"/>
      <c r="AJ376" s="128"/>
      <c r="AK376" s="126"/>
      <c r="AL376" s="136"/>
    </row>
    <row r="377" spans="34:38" ht="13.5">
      <c r="AH377" s="127"/>
      <c r="AI377" s="126"/>
      <c r="AJ377" s="128"/>
      <c r="AK377" s="126"/>
      <c r="AL377" s="136"/>
    </row>
  </sheetData>
  <sheetProtection/>
  <printOptions horizontalCentered="1"/>
  <pageMargins left="0" right="0" top="0.81" bottom="0" header="0.5118110236220472" footer="0.5118110236220472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A374"/>
  <sheetViews>
    <sheetView showGridLines="0" showRowColHeaders="0" zoomScalePageLayoutView="0" workbookViewId="0" topLeftCell="A1">
      <pane xSplit="6" topLeftCell="AF1" activePane="topRight" state="frozen"/>
      <selection pane="topLeft" activeCell="C1" sqref="C1"/>
      <selection pane="topRight" activeCell="C1" sqref="C1"/>
    </sheetView>
  </sheetViews>
  <sheetFormatPr defaultColWidth="9.00390625" defaultRowHeight="13.5"/>
  <cols>
    <col min="1" max="1" width="3.25390625" style="0" hidden="1" customWidth="1"/>
    <col min="2" max="2" width="1.625" style="0" hidden="1" customWidth="1"/>
    <col min="3" max="3" width="4.25390625" style="47" customWidth="1"/>
    <col min="4" max="4" width="4.75390625" style="0" customWidth="1"/>
    <col min="5" max="5" width="16.00390625" style="0" customWidth="1"/>
    <col min="6" max="6" width="15.875" style="0" customWidth="1"/>
    <col min="7" max="7" width="10.25390625" style="0" customWidth="1"/>
    <col min="8" max="8" width="6.375" style="0" customWidth="1"/>
    <col min="9" max="9" width="13.00390625" style="0" customWidth="1"/>
    <col min="10" max="10" width="8.875" style="0" customWidth="1"/>
    <col min="11" max="20" width="3.25390625" style="47" customWidth="1"/>
    <col min="21" max="21" width="4.75390625" style="0" customWidth="1"/>
    <col min="22" max="31" width="3.25390625" style="47" customWidth="1"/>
    <col min="32" max="33" width="4.75390625" style="0" customWidth="1"/>
    <col min="34" max="34" width="7.75390625" style="48" customWidth="1"/>
    <col min="35" max="35" width="7.75390625" style="46" customWidth="1"/>
    <col min="36" max="36" width="7.75390625" style="107" customWidth="1"/>
    <col min="37" max="37" width="7.75390625" style="46" customWidth="1"/>
    <col min="38" max="38" width="7.75390625" style="15" customWidth="1"/>
    <col min="39" max="41" width="4.125" style="15" customWidth="1"/>
    <col min="42" max="42" width="3.875" style="0" customWidth="1"/>
    <col min="43" max="43" width="3.875" style="47" customWidth="1"/>
    <col min="44" max="44" width="8.375" style="0" customWidth="1"/>
    <col min="45" max="49" width="3.625" style="34" customWidth="1"/>
    <col min="50" max="50" width="3.625" style="0" customWidth="1"/>
  </cols>
  <sheetData>
    <row r="1" spans="1:16" s="132" customFormat="1" ht="42.75" customHeight="1">
      <c r="A1" s="129"/>
      <c r="B1" s="130"/>
      <c r="C1" s="131" t="s">
        <v>666</v>
      </c>
      <c r="E1" s="133"/>
      <c r="F1" s="134"/>
      <c r="G1" s="131"/>
      <c r="H1" s="131"/>
      <c r="I1" s="131"/>
      <c r="J1" s="134"/>
      <c r="K1" s="134"/>
      <c r="M1" s="135"/>
      <c r="N1" s="135"/>
      <c r="O1" s="135"/>
      <c r="P1" s="135"/>
    </row>
    <row r="2" spans="1:16" s="1" customFormat="1" ht="18.75" customHeight="1">
      <c r="A2" s="96"/>
      <c r="B2" s="102"/>
      <c r="C2" s="85" t="s">
        <v>182</v>
      </c>
      <c r="D2" s="86"/>
      <c r="E2" s="87"/>
      <c r="F2" s="85"/>
      <c r="G2" s="87"/>
      <c r="H2" s="86"/>
      <c r="I2" s="86"/>
      <c r="J2" s="86"/>
      <c r="K2" s="85"/>
      <c r="L2" s="85"/>
      <c r="M2" s="88"/>
      <c r="N2" s="21"/>
      <c r="O2" s="16"/>
      <c r="P2" s="16"/>
    </row>
    <row r="3" spans="3:49" s="2" customFormat="1" ht="12">
      <c r="C3" s="57"/>
      <c r="K3" s="57"/>
      <c r="L3" s="57"/>
      <c r="M3" s="57"/>
      <c r="N3" s="57"/>
      <c r="O3" s="57"/>
      <c r="P3" s="57"/>
      <c r="Q3" s="57"/>
      <c r="R3" s="57"/>
      <c r="S3" s="57"/>
      <c r="T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H3" s="57"/>
      <c r="AI3" s="106"/>
      <c r="AJ3" s="106"/>
      <c r="AK3" s="106"/>
      <c r="AL3" s="27"/>
      <c r="AM3" s="27"/>
      <c r="AN3" s="27"/>
      <c r="AO3" s="27"/>
      <c r="AQ3" s="57"/>
      <c r="AS3" s="31"/>
      <c r="AT3" s="31"/>
      <c r="AU3" s="31"/>
      <c r="AV3" s="31"/>
      <c r="AW3" s="31"/>
    </row>
    <row r="4" spans="3:46" s="1" customFormat="1" ht="13.5">
      <c r="C4" s="48" t="s">
        <v>161</v>
      </c>
      <c r="E4" s="18"/>
      <c r="F4" s="37"/>
      <c r="G4" s="18"/>
      <c r="H4" s="16"/>
      <c r="I4" s="18"/>
      <c r="J4" s="16"/>
      <c r="K4" s="48"/>
      <c r="L4" s="48"/>
      <c r="M4" s="48"/>
      <c r="N4" s="48"/>
      <c r="O4" s="48"/>
      <c r="P4" s="48"/>
      <c r="Q4" s="48"/>
      <c r="R4" s="48"/>
      <c r="S4" s="48"/>
      <c r="T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H4" s="48"/>
      <c r="AI4" s="107"/>
      <c r="AJ4" s="107"/>
      <c r="AK4" s="107"/>
      <c r="AL4" s="16"/>
      <c r="AM4" s="16"/>
      <c r="AN4" s="16"/>
      <c r="AO4" s="16"/>
      <c r="AP4" s="19"/>
      <c r="AQ4" s="111"/>
      <c r="AR4" s="19"/>
      <c r="AS4" s="19"/>
      <c r="AT4" s="19"/>
    </row>
    <row r="5" spans="1:49" s="2" customFormat="1" ht="12">
      <c r="A5" s="99"/>
      <c r="C5" s="104"/>
      <c r="D5" s="3" t="s">
        <v>33</v>
      </c>
      <c r="E5" s="29"/>
      <c r="F5" s="25"/>
      <c r="G5" s="23"/>
      <c r="H5" s="28"/>
      <c r="I5" s="23"/>
      <c r="J5" s="28"/>
      <c r="K5" s="58" t="s">
        <v>34</v>
      </c>
      <c r="L5" s="61"/>
      <c r="M5" s="61"/>
      <c r="N5" s="61"/>
      <c r="O5" s="61"/>
      <c r="P5" s="61"/>
      <c r="Q5" s="61"/>
      <c r="R5" s="61"/>
      <c r="S5" s="61"/>
      <c r="T5" s="61"/>
      <c r="U5" s="3" t="s">
        <v>162</v>
      </c>
      <c r="V5" s="61" t="s">
        <v>35</v>
      </c>
      <c r="W5" s="61"/>
      <c r="X5" s="61"/>
      <c r="Y5" s="61"/>
      <c r="Z5" s="61"/>
      <c r="AA5" s="61"/>
      <c r="AB5" s="61"/>
      <c r="AC5" s="61"/>
      <c r="AD5" s="61"/>
      <c r="AE5" s="61"/>
      <c r="AF5" s="3" t="s">
        <v>163</v>
      </c>
      <c r="AG5" s="7" t="s">
        <v>164</v>
      </c>
      <c r="AH5" s="58" t="s">
        <v>165</v>
      </c>
      <c r="AI5" s="108"/>
      <c r="AJ5" s="108"/>
      <c r="AK5" s="108"/>
      <c r="AL5" s="14"/>
      <c r="AM5" s="65"/>
      <c r="AN5" s="66" t="s">
        <v>115</v>
      </c>
      <c r="AO5" s="67"/>
      <c r="AP5" s="5" t="s">
        <v>166</v>
      </c>
      <c r="AQ5" s="112"/>
      <c r="AR5" s="3" t="s">
        <v>167</v>
      </c>
      <c r="AS5" s="3"/>
      <c r="AT5" s="13"/>
      <c r="AU5" s="28"/>
      <c r="AV5" s="13"/>
      <c r="AW5" s="28"/>
    </row>
    <row r="6" spans="1:49" s="2" customFormat="1" ht="12">
      <c r="A6" s="100" t="s">
        <v>4</v>
      </c>
      <c r="C6" s="105" t="s">
        <v>26</v>
      </c>
      <c r="D6" s="4" t="s">
        <v>36</v>
      </c>
      <c r="E6" s="30" t="s">
        <v>27</v>
      </c>
      <c r="F6" s="26" t="s">
        <v>28</v>
      </c>
      <c r="G6" s="24" t="s">
        <v>29</v>
      </c>
      <c r="H6" s="10" t="s">
        <v>168</v>
      </c>
      <c r="I6" s="24" t="s">
        <v>30</v>
      </c>
      <c r="J6" s="10" t="s">
        <v>31</v>
      </c>
      <c r="K6" s="60">
        <v>1</v>
      </c>
      <c r="L6" s="60">
        <v>2</v>
      </c>
      <c r="M6" s="60">
        <v>3</v>
      </c>
      <c r="N6" s="60">
        <v>4</v>
      </c>
      <c r="O6" s="60">
        <v>5</v>
      </c>
      <c r="P6" s="60">
        <v>6</v>
      </c>
      <c r="Q6" s="60">
        <v>7</v>
      </c>
      <c r="R6" s="60">
        <v>8</v>
      </c>
      <c r="S6" s="60">
        <v>9</v>
      </c>
      <c r="T6" s="60">
        <v>10</v>
      </c>
      <c r="U6" s="8" t="s">
        <v>169</v>
      </c>
      <c r="V6" s="60">
        <v>1</v>
      </c>
      <c r="W6" s="60">
        <v>2</v>
      </c>
      <c r="X6" s="60">
        <v>3</v>
      </c>
      <c r="Y6" s="59">
        <v>4</v>
      </c>
      <c r="Z6" s="60">
        <v>5</v>
      </c>
      <c r="AA6" s="60">
        <v>6</v>
      </c>
      <c r="AB6" s="60">
        <v>7</v>
      </c>
      <c r="AC6" s="60">
        <v>8</v>
      </c>
      <c r="AD6" s="60">
        <v>9</v>
      </c>
      <c r="AE6" s="60">
        <v>10</v>
      </c>
      <c r="AF6" s="8" t="s">
        <v>169</v>
      </c>
      <c r="AG6" s="8" t="s">
        <v>170</v>
      </c>
      <c r="AH6" s="109" t="s">
        <v>171</v>
      </c>
      <c r="AI6" s="110" t="s">
        <v>172</v>
      </c>
      <c r="AJ6" s="60" t="s">
        <v>37</v>
      </c>
      <c r="AK6" s="60" t="s">
        <v>173</v>
      </c>
      <c r="AL6" s="9" t="s">
        <v>174</v>
      </c>
      <c r="AM6" s="68" t="s">
        <v>175</v>
      </c>
      <c r="AN6" s="68" t="s">
        <v>176</v>
      </c>
      <c r="AO6" s="68" t="s">
        <v>177</v>
      </c>
      <c r="AP6" s="69" t="s">
        <v>178</v>
      </c>
      <c r="AQ6" s="109" t="s">
        <v>179</v>
      </c>
      <c r="AR6" s="4" t="s">
        <v>180</v>
      </c>
      <c r="AS6" s="10" t="s">
        <v>181</v>
      </c>
      <c r="AT6" s="17">
        <v>1</v>
      </c>
      <c r="AU6" s="10">
        <v>2</v>
      </c>
      <c r="AV6" s="17">
        <v>3</v>
      </c>
      <c r="AW6" s="10">
        <v>5</v>
      </c>
    </row>
    <row r="7" spans="1:53" s="42" customFormat="1" ht="15" customHeight="1">
      <c r="A7" s="97">
        <v>1</v>
      </c>
      <c r="B7" s="12"/>
      <c r="C7" s="182">
        <v>1</v>
      </c>
      <c r="D7" s="183">
        <v>7</v>
      </c>
      <c r="E7" s="183" t="s">
        <v>498</v>
      </c>
      <c r="F7" s="183" t="s">
        <v>499</v>
      </c>
      <c r="G7" s="183" t="s">
        <v>494</v>
      </c>
      <c r="H7" s="183">
        <v>1981</v>
      </c>
      <c r="I7" s="183" t="s">
        <v>500</v>
      </c>
      <c r="J7" s="183"/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1</v>
      </c>
      <c r="Q7" s="149">
        <v>0</v>
      </c>
      <c r="R7" s="149">
        <v>0</v>
      </c>
      <c r="S7" s="149">
        <v>0</v>
      </c>
      <c r="T7" s="149">
        <v>5</v>
      </c>
      <c r="U7" s="184">
        <v>6</v>
      </c>
      <c r="V7" s="149">
        <v>0</v>
      </c>
      <c r="W7" s="149">
        <v>0</v>
      </c>
      <c r="X7" s="149">
        <v>0</v>
      </c>
      <c r="Y7" s="149">
        <v>0</v>
      </c>
      <c r="Z7" s="149">
        <v>0</v>
      </c>
      <c r="AA7" s="149">
        <v>0</v>
      </c>
      <c r="AB7" s="149">
        <v>1</v>
      </c>
      <c r="AC7" s="149">
        <v>0</v>
      </c>
      <c r="AD7" s="149">
        <v>0</v>
      </c>
      <c r="AE7" s="149">
        <v>3</v>
      </c>
      <c r="AF7" s="184">
        <v>4</v>
      </c>
      <c r="AG7" s="184">
        <v>10</v>
      </c>
      <c r="AH7" s="137">
        <v>0.270833333333333</v>
      </c>
      <c r="AI7" s="185">
        <v>0</v>
      </c>
      <c r="AJ7" s="185">
        <v>0.448611111111111</v>
      </c>
      <c r="AK7" s="185">
        <v>0.6909722222222222</v>
      </c>
      <c r="AL7" s="180">
        <v>0.2423611</v>
      </c>
      <c r="AM7" s="155">
        <v>0</v>
      </c>
      <c r="AN7" s="155">
        <v>0</v>
      </c>
      <c r="AO7" s="155">
        <v>0</v>
      </c>
      <c r="AP7" s="156">
        <v>0</v>
      </c>
      <c r="AQ7" s="89">
        <v>0</v>
      </c>
      <c r="AR7" s="182">
        <v>10</v>
      </c>
      <c r="AS7" s="181">
        <v>16</v>
      </c>
      <c r="AT7" s="181">
        <v>2</v>
      </c>
      <c r="AU7" s="181">
        <v>0</v>
      </c>
      <c r="AV7" s="181">
        <v>1</v>
      </c>
      <c r="AW7" s="181">
        <v>1</v>
      </c>
      <c r="AX7" s="147">
        <v>1600200000100</v>
      </c>
      <c r="AY7" s="186"/>
      <c r="AZ7" s="186"/>
      <c r="BA7" s="186"/>
    </row>
    <row r="8" spans="1:53" s="42" customFormat="1" ht="15" customHeight="1">
      <c r="A8" s="97">
        <v>2</v>
      </c>
      <c r="B8" s="12"/>
      <c r="C8" s="182">
        <v>2</v>
      </c>
      <c r="D8" s="183">
        <v>3</v>
      </c>
      <c r="E8" s="183" t="s">
        <v>449</v>
      </c>
      <c r="F8" s="183" t="s">
        <v>450</v>
      </c>
      <c r="G8" s="183" t="s">
        <v>451</v>
      </c>
      <c r="H8" s="183">
        <v>1981</v>
      </c>
      <c r="I8" s="183" t="s">
        <v>452</v>
      </c>
      <c r="J8" s="183" t="s">
        <v>193</v>
      </c>
      <c r="K8" s="149">
        <v>0</v>
      </c>
      <c r="L8" s="149">
        <v>0</v>
      </c>
      <c r="M8" s="149">
        <v>5</v>
      </c>
      <c r="N8" s="149">
        <v>0</v>
      </c>
      <c r="O8" s="149">
        <v>0</v>
      </c>
      <c r="P8" s="149">
        <v>1</v>
      </c>
      <c r="Q8" s="149">
        <v>1</v>
      </c>
      <c r="R8" s="149">
        <v>5</v>
      </c>
      <c r="S8" s="149">
        <v>0</v>
      </c>
      <c r="T8" s="149">
        <v>0</v>
      </c>
      <c r="U8" s="184">
        <v>12</v>
      </c>
      <c r="V8" s="149">
        <v>1</v>
      </c>
      <c r="W8" s="149">
        <v>0</v>
      </c>
      <c r="X8" s="149">
        <v>0</v>
      </c>
      <c r="Y8" s="149">
        <v>0</v>
      </c>
      <c r="Z8" s="149">
        <v>0</v>
      </c>
      <c r="AA8" s="149">
        <v>1</v>
      </c>
      <c r="AB8" s="149">
        <v>1</v>
      </c>
      <c r="AC8" s="149">
        <v>3</v>
      </c>
      <c r="AD8" s="149">
        <v>0</v>
      </c>
      <c r="AE8" s="149">
        <v>5</v>
      </c>
      <c r="AF8" s="184">
        <v>11</v>
      </c>
      <c r="AG8" s="184">
        <v>23</v>
      </c>
      <c r="AH8" s="137">
        <v>0.2708333333333333</v>
      </c>
      <c r="AI8" s="185">
        <v>0</v>
      </c>
      <c r="AJ8" s="185">
        <v>0.452777777777778</v>
      </c>
      <c r="AK8" s="185">
        <v>0.6854166666666667</v>
      </c>
      <c r="AL8" s="180">
        <v>0.2326389</v>
      </c>
      <c r="AM8" s="155">
        <v>0</v>
      </c>
      <c r="AN8" s="155">
        <v>0</v>
      </c>
      <c r="AO8" s="155">
        <v>0</v>
      </c>
      <c r="AP8" s="156">
        <v>0</v>
      </c>
      <c r="AQ8" s="89">
        <v>0</v>
      </c>
      <c r="AR8" s="182">
        <v>23</v>
      </c>
      <c r="AS8" s="181">
        <v>11</v>
      </c>
      <c r="AT8" s="181">
        <v>5</v>
      </c>
      <c r="AU8" s="181">
        <v>0</v>
      </c>
      <c r="AV8" s="181">
        <v>1</v>
      </c>
      <c r="AW8" s="181">
        <v>3</v>
      </c>
      <c r="AX8" s="147">
        <v>1100500000100</v>
      </c>
      <c r="AY8" s="186"/>
      <c r="AZ8" s="186"/>
      <c r="BA8" s="186"/>
    </row>
    <row r="9" spans="1:53" s="42" customFormat="1" ht="15" customHeight="1">
      <c r="A9" s="97">
        <v>3</v>
      </c>
      <c r="B9" s="12"/>
      <c r="C9" s="182">
        <v>3</v>
      </c>
      <c r="D9" s="183">
        <v>12</v>
      </c>
      <c r="E9" s="183" t="s">
        <v>507</v>
      </c>
      <c r="F9" s="183" t="s">
        <v>508</v>
      </c>
      <c r="G9" s="183" t="s">
        <v>494</v>
      </c>
      <c r="H9" s="183">
        <v>1979</v>
      </c>
      <c r="I9" s="183" t="s">
        <v>509</v>
      </c>
      <c r="J9" s="183" t="s">
        <v>193</v>
      </c>
      <c r="K9" s="149">
        <v>1</v>
      </c>
      <c r="L9" s="149">
        <v>1</v>
      </c>
      <c r="M9" s="149">
        <v>1</v>
      </c>
      <c r="N9" s="149">
        <v>1</v>
      </c>
      <c r="O9" s="149">
        <v>0</v>
      </c>
      <c r="P9" s="149">
        <v>2</v>
      </c>
      <c r="Q9" s="149">
        <v>0</v>
      </c>
      <c r="R9" s="149">
        <v>5</v>
      </c>
      <c r="S9" s="149">
        <v>1</v>
      </c>
      <c r="T9" s="149">
        <v>5</v>
      </c>
      <c r="U9" s="184">
        <v>17</v>
      </c>
      <c r="V9" s="149">
        <v>0</v>
      </c>
      <c r="W9" s="149">
        <v>1</v>
      </c>
      <c r="X9" s="149">
        <v>0</v>
      </c>
      <c r="Y9" s="149">
        <v>1</v>
      </c>
      <c r="Z9" s="149">
        <v>1</v>
      </c>
      <c r="AA9" s="149">
        <v>0</v>
      </c>
      <c r="AB9" s="149">
        <v>1</v>
      </c>
      <c r="AC9" s="149">
        <v>3</v>
      </c>
      <c r="AD9" s="149">
        <v>1</v>
      </c>
      <c r="AE9" s="149">
        <v>5</v>
      </c>
      <c r="AF9" s="184">
        <v>13</v>
      </c>
      <c r="AG9" s="184">
        <v>30</v>
      </c>
      <c r="AH9" s="137">
        <v>0.270833333333333</v>
      </c>
      <c r="AI9" s="185">
        <v>0</v>
      </c>
      <c r="AJ9" s="185">
        <v>0.45</v>
      </c>
      <c r="AK9" s="185">
        <v>0.6958333333333333</v>
      </c>
      <c r="AL9" s="180">
        <v>0.2458333</v>
      </c>
      <c r="AM9" s="155">
        <v>0</v>
      </c>
      <c r="AN9" s="155">
        <v>0</v>
      </c>
      <c r="AO9" s="155">
        <v>0</v>
      </c>
      <c r="AP9" s="156">
        <v>0</v>
      </c>
      <c r="AQ9" s="89">
        <v>0</v>
      </c>
      <c r="AR9" s="182">
        <v>30</v>
      </c>
      <c r="AS9" s="181">
        <v>5</v>
      </c>
      <c r="AT9" s="181">
        <v>10</v>
      </c>
      <c r="AU9" s="181">
        <v>1</v>
      </c>
      <c r="AV9" s="181">
        <v>1</v>
      </c>
      <c r="AW9" s="181">
        <v>3</v>
      </c>
      <c r="AX9" s="147">
        <v>501000100100</v>
      </c>
      <c r="AY9" s="186"/>
      <c r="AZ9" s="186"/>
      <c r="BA9" s="186"/>
    </row>
    <row r="10" spans="1:53" s="42" customFormat="1" ht="15" customHeight="1">
      <c r="A10" s="97">
        <v>4</v>
      </c>
      <c r="B10" s="12"/>
      <c r="C10" s="182">
        <v>4</v>
      </c>
      <c r="D10" s="183">
        <v>1</v>
      </c>
      <c r="E10" s="183" t="s">
        <v>492</v>
      </c>
      <c r="F10" s="183" t="s">
        <v>493</v>
      </c>
      <c r="G10" s="183" t="s">
        <v>494</v>
      </c>
      <c r="H10" s="183">
        <v>1981</v>
      </c>
      <c r="I10" s="183" t="s">
        <v>495</v>
      </c>
      <c r="J10" s="183" t="s">
        <v>193</v>
      </c>
      <c r="K10" s="149">
        <v>0</v>
      </c>
      <c r="L10" s="149">
        <v>5</v>
      </c>
      <c r="M10" s="149">
        <v>0</v>
      </c>
      <c r="N10" s="149">
        <v>0</v>
      </c>
      <c r="O10" s="149">
        <v>5</v>
      </c>
      <c r="P10" s="149">
        <v>5</v>
      </c>
      <c r="Q10" s="149">
        <v>5</v>
      </c>
      <c r="R10" s="149">
        <v>0</v>
      </c>
      <c r="S10" s="149">
        <v>0</v>
      </c>
      <c r="T10" s="149">
        <v>5</v>
      </c>
      <c r="U10" s="184">
        <v>25</v>
      </c>
      <c r="V10" s="149">
        <v>0</v>
      </c>
      <c r="W10" s="149">
        <v>0</v>
      </c>
      <c r="X10" s="149">
        <v>0</v>
      </c>
      <c r="Y10" s="149">
        <v>0</v>
      </c>
      <c r="Z10" s="149">
        <v>0</v>
      </c>
      <c r="AA10" s="149">
        <v>0</v>
      </c>
      <c r="AB10" s="149">
        <v>0</v>
      </c>
      <c r="AC10" s="149">
        <v>1</v>
      </c>
      <c r="AD10" s="149">
        <v>0</v>
      </c>
      <c r="AE10" s="149">
        <v>5</v>
      </c>
      <c r="AF10" s="184">
        <v>6</v>
      </c>
      <c r="AG10" s="184">
        <v>31</v>
      </c>
      <c r="AH10" s="137">
        <v>0.270833333333333</v>
      </c>
      <c r="AI10" s="185">
        <v>0</v>
      </c>
      <c r="AJ10" s="185">
        <v>0.447222222222222</v>
      </c>
      <c r="AK10" s="185">
        <v>0.6798611111111111</v>
      </c>
      <c r="AL10" s="180">
        <v>0.2326389</v>
      </c>
      <c r="AM10" s="155">
        <v>0</v>
      </c>
      <c r="AN10" s="155">
        <v>0</v>
      </c>
      <c r="AO10" s="155">
        <v>0</v>
      </c>
      <c r="AP10" s="156">
        <v>0</v>
      </c>
      <c r="AQ10" s="89">
        <v>0</v>
      </c>
      <c r="AR10" s="182">
        <v>31</v>
      </c>
      <c r="AS10" s="181">
        <v>13</v>
      </c>
      <c r="AT10" s="181">
        <v>1</v>
      </c>
      <c r="AU10" s="181">
        <v>0</v>
      </c>
      <c r="AV10" s="181">
        <v>0</v>
      </c>
      <c r="AW10" s="181">
        <v>6</v>
      </c>
      <c r="AX10" s="147">
        <v>1300100000000</v>
      </c>
      <c r="AY10" s="186"/>
      <c r="AZ10" s="186"/>
      <c r="BA10" s="186"/>
    </row>
    <row r="11" spans="1:53" s="42" customFormat="1" ht="15" customHeight="1">
      <c r="A11" s="97">
        <v>5</v>
      </c>
      <c r="B11" s="12"/>
      <c r="C11" s="182">
        <v>5</v>
      </c>
      <c r="D11" s="183">
        <v>8</v>
      </c>
      <c r="E11" s="183" t="s">
        <v>501</v>
      </c>
      <c r="F11" s="183" t="s">
        <v>502</v>
      </c>
      <c r="G11" s="183" t="s">
        <v>494</v>
      </c>
      <c r="H11" s="183">
        <v>1983</v>
      </c>
      <c r="I11" s="183" t="s">
        <v>503</v>
      </c>
      <c r="J11" s="183" t="s">
        <v>193</v>
      </c>
      <c r="K11" s="149">
        <v>0</v>
      </c>
      <c r="L11" s="149">
        <v>5</v>
      </c>
      <c r="M11" s="149">
        <v>5</v>
      </c>
      <c r="N11" s="149">
        <v>0</v>
      </c>
      <c r="O11" s="149">
        <v>0</v>
      </c>
      <c r="P11" s="149">
        <v>5</v>
      </c>
      <c r="Q11" s="149">
        <v>5</v>
      </c>
      <c r="R11" s="149">
        <v>1</v>
      </c>
      <c r="S11" s="149">
        <v>0</v>
      </c>
      <c r="T11" s="149">
        <v>2</v>
      </c>
      <c r="U11" s="184">
        <v>23</v>
      </c>
      <c r="V11" s="149">
        <v>0</v>
      </c>
      <c r="W11" s="149">
        <v>5</v>
      </c>
      <c r="X11" s="149">
        <v>1</v>
      </c>
      <c r="Y11" s="149">
        <v>0</v>
      </c>
      <c r="Z11" s="149">
        <v>0</v>
      </c>
      <c r="AA11" s="149">
        <v>0</v>
      </c>
      <c r="AB11" s="149">
        <v>1</v>
      </c>
      <c r="AC11" s="149">
        <v>2</v>
      </c>
      <c r="AD11" s="149">
        <v>0</v>
      </c>
      <c r="AE11" s="149">
        <v>0</v>
      </c>
      <c r="AF11" s="184">
        <v>9</v>
      </c>
      <c r="AG11" s="184">
        <v>32</v>
      </c>
      <c r="AH11" s="137">
        <v>0.270833333333333</v>
      </c>
      <c r="AI11" s="185">
        <v>0</v>
      </c>
      <c r="AJ11" s="185">
        <v>0.438888888888889</v>
      </c>
      <c r="AK11" s="185">
        <v>0.6902777777777778</v>
      </c>
      <c r="AL11" s="180">
        <v>0.2513889</v>
      </c>
      <c r="AM11" s="155">
        <v>0</v>
      </c>
      <c r="AN11" s="155">
        <v>0</v>
      </c>
      <c r="AO11" s="155">
        <v>0</v>
      </c>
      <c r="AP11" s="156">
        <v>0</v>
      </c>
      <c r="AQ11" s="89">
        <v>0</v>
      </c>
      <c r="AR11" s="182">
        <v>32</v>
      </c>
      <c r="AS11" s="181">
        <v>10</v>
      </c>
      <c r="AT11" s="181">
        <v>3</v>
      </c>
      <c r="AU11" s="181">
        <v>2</v>
      </c>
      <c r="AV11" s="181">
        <v>0</v>
      </c>
      <c r="AW11" s="181">
        <v>5</v>
      </c>
      <c r="AX11" s="147">
        <v>1000300200000</v>
      </c>
      <c r="AY11" s="186"/>
      <c r="AZ11" s="186"/>
      <c r="BA11" s="186"/>
    </row>
    <row r="12" spans="1:53" s="42" customFormat="1" ht="15" customHeight="1">
      <c r="A12" s="97">
        <v>6</v>
      </c>
      <c r="B12" s="12"/>
      <c r="C12" s="182">
        <v>6</v>
      </c>
      <c r="D12" s="183">
        <v>2</v>
      </c>
      <c r="E12" s="183" t="s">
        <v>674</v>
      </c>
      <c r="F12" s="183" t="s">
        <v>394</v>
      </c>
      <c r="G12" s="183" t="s">
        <v>395</v>
      </c>
      <c r="H12" s="183">
        <v>1985</v>
      </c>
      <c r="I12" s="183" t="s">
        <v>396</v>
      </c>
      <c r="J12" s="183" t="s">
        <v>193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49">
        <v>5</v>
      </c>
      <c r="Q12" s="149">
        <v>0</v>
      </c>
      <c r="R12" s="149">
        <v>5</v>
      </c>
      <c r="S12" s="149">
        <v>5</v>
      </c>
      <c r="T12" s="149">
        <v>5</v>
      </c>
      <c r="U12" s="184">
        <v>20</v>
      </c>
      <c r="V12" s="149">
        <v>0</v>
      </c>
      <c r="W12" s="149">
        <v>0</v>
      </c>
      <c r="X12" s="149">
        <v>5</v>
      </c>
      <c r="Y12" s="149">
        <v>2</v>
      </c>
      <c r="Z12" s="149">
        <v>0</v>
      </c>
      <c r="AA12" s="149">
        <v>0</v>
      </c>
      <c r="AB12" s="149">
        <v>0</v>
      </c>
      <c r="AC12" s="149">
        <v>3</v>
      </c>
      <c r="AD12" s="149">
        <v>0</v>
      </c>
      <c r="AE12" s="149">
        <v>5</v>
      </c>
      <c r="AF12" s="184">
        <v>15</v>
      </c>
      <c r="AG12" s="184">
        <v>35</v>
      </c>
      <c r="AH12" s="137">
        <v>0.270833333333333</v>
      </c>
      <c r="AI12" s="185">
        <v>0</v>
      </c>
      <c r="AJ12" s="185">
        <v>0.440277777777778</v>
      </c>
      <c r="AK12" s="185">
        <v>0.6770833333333334</v>
      </c>
      <c r="AL12" s="180">
        <v>0.2368056</v>
      </c>
      <c r="AM12" s="155">
        <v>0</v>
      </c>
      <c r="AN12" s="155">
        <v>0</v>
      </c>
      <c r="AO12" s="155">
        <v>0</v>
      </c>
      <c r="AP12" s="156">
        <v>0</v>
      </c>
      <c r="AQ12" s="89">
        <v>0</v>
      </c>
      <c r="AR12" s="182">
        <v>35</v>
      </c>
      <c r="AS12" s="181">
        <v>12</v>
      </c>
      <c r="AT12" s="181">
        <v>0</v>
      </c>
      <c r="AU12" s="181">
        <v>1</v>
      </c>
      <c r="AV12" s="181">
        <v>1</v>
      </c>
      <c r="AW12" s="181">
        <v>6</v>
      </c>
      <c r="AX12" s="147">
        <v>1200000100100</v>
      </c>
      <c r="AY12" s="186"/>
      <c r="AZ12" s="186"/>
      <c r="BA12" s="186"/>
    </row>
    <row r="13" spans="1:53" s="42" customFormat="1" ht="15" customHeight="1">
      <c r="A13" s="97">
        <v>7</v>
      </c>
      <c r="B13" s="12"/>
      <c r="C13" s="182">
        <v>7</v>
      </c>
      <c r="D13" s="183">
        <v>9</v>
      </c>
      <c r="E13" s="183" t="s">
        <v>504</v>
      </c>
      <c r="F13" s="183" t="s">
        <v>505</v>
      </c>
      <c r="G13" s="183" t="s">
        <v>494</v>
      </c>
      <c r="H13" s="183">
        <v>1980</v>
      </c>
      <c r="I13" s="183" t="s">
        <v>506</v>
      </c>
      <c r="J13" s="183" t="s">
        <v>193</v>
      </c>
      <c r="K13" s="149">
        <v>5</v>
      </c>
      <c r="L13" s="149">
        <v>2</v>
      </c>
      <c r="M13" s="149">
        <v>0</v>
      </c>
      <c r="N13" s="149">
        <v>1</v>
      </c>
      <c r="O13" s="149">
        <v>1</v>
      </c>
      <c r="P13" s="149">
        <v>5</v>
      </c>
      <c r="Q13" s="149">
        <v>2</v>
      </c>
      <c r="R13" s="149">
        <v>5</v>
      </c>
      <c r="S13" s="149">
        <v>0</v>
      </c>
      <c r="T13" s="149">
        <v>5</v>
      </c>
      <c r="U13" s="184">
        <v>26</v>
      </c>
      <c r="V13" s="149">
        <v>0</v>
      </c>
      <c r="W13" s="149">
        <v>1</v>
      </c>
      <c r="X13" s="149">
        <v>0</v>
      </c>
      <c r="Y13" s="149">
        <v>3</v>
      </c>
      <c r="Z13" s="149">
        <v>0</v>
      </c>
      <c r="AA13" s="149">
        <v>1</v>
      </c>
      <c r="AB13" s="149">
        <v>2</v>
      </c>
      <c r="AC13" s="149">
        <v>0</v>
      </c>
      <c r="AD13" s="149">
        <v>1</v>
      </c>
      <c r="AE13" s="149">
        <v>5</v>
      </c>
      <c r="AF13" s="184">
        <v>13</v>
      </c>
      <c r="AG13" s="184">
        <v>39</v>
      </c>
      <c r="AH13" s="137">
        <v>0.270833333333333</v>
      </c>
      <c r="AI13" s="185">
        <v>0</v>
      </c>
      <c r="AJ13" s="185">
        <v>0.444444444444444</v>
      </c>
      <c r="AK13" s="185">
        <v>0.66875</v>
      </c>
      <c r="AL13" s="180">
        <v>0.2243056</v>
      </c>
      <c r="AM13" s="155">
        <v>0</v>
      </c>
      <c r="AN13" s="155">
        <v>0</v>
      </c>
      <c r="AO13" s="155">
        <v>0</v>
      </c>
      <c r="AP13" s="156">
        <v>0</v>
      </c>
      <c r="AQ13" s="89">
        <v>0</v>
      </c>
      <c r="AR13" s="182">
        <v>39</v>
      </c>
      <c r="AS13" s="181">
        <v>6</v>
      </c>
      <c r="AT13" s="181">
        <v>5</v>
      </c>
      <c r="AU13" s="181">
        <v>3</v>
      </c>
      <c r="AV13" s="181">
        <v>1</v>
      </c>
      <c r="AW13" s="181">
        <v>5</v>
      </c>
      <c r="AX13" s="147">
        <v>600500300100</v>
      </c>
      <c r="AY13" s="186"/>
      <c r="AZ13" s="186"/>
      <c r="BA13" s="186"/>
    </row>
    <row r="14" spans="1:53" s="42" customFormat="1" ht="15" customHeight="1">
      <c r="A14" s="97">
        <v>8</v>
      </c>
      <c r="B14" s="12"/>
      <c r="C14" s="182">
        <v>8</v>
      </c>
      <c r="D14" s="183">
        <v>4</v>
      </c>
      <c r="E14" s="183" t="s">
        <v>496</v>
      </c>
      <c r="F14" s="183" t="s">
        <v>225</v>
      </c>
      <c r="G14" s="183" t="s">
        <v>494</v>
      </c>
      <c r="H14" s="183">
        <v>1983</v>
      </c>
      <c r="I14" s="183" t="s">
        <v>497</v>
      </c>
      <c r="J14" s="183" t="s">
        <v>193</v>
      </c>
      <c r="K14" s="149">
        <v>0</v>
      </c>
      <c r="L14" s="149">
        <v>5</v>
      </c>
      <c r="M14" s="149">
        <v>1</v>
      </c>
      <c r="N14" s="149">
        <v>2</v>
      </c>
      <c r="O14" s="149">
        <v>0</v>
      </c>
      <c r="P14" s="149">
        <v>2</v>
      </c>
      <c r="Q14" s="149">
        <v>5</v>
      </c>
      <c r="R14" s="149">
        <v>5</v>
      </c>
      <c r="S14" s="149">
        <v>0</v>
      </c>
      <c r="T14" s="149">
        <v>5</v>
      </c>
      <c r="U14" s="184">
        <v>25</v>
      </c>
      <c r="V14" s="149">
        <v>0</v>
      </c>
      <c r="W14" s="149">
        <v>0</v>
      </c>
      <c r="X14" s="149">
        <v>0</v>
      </c>
      <c r="Y14" s="149">
        <v>2</v>
      </c>
      <c r="Z14" s="149">
        <v>0</v>
      </c>
      <c r="AA14" s="149">
        <v>0</v>
      </c>
      <c r="AB14" s="149">
        <v>5</v>
      </c>
      <c r="AC14" s="149">
        <v>5</v>
      </c>
      <c r="AD14" s="149">
        <v>0</v>
      </c>
      <c r="AE14" s="149">
        <v>5</v>
      </c>
      <c r="AF14" s="184">
        <v>17</v>
      </c>
      <c r="AG14" s="184">
        <v>42</v>
      </c>
      <c r="AH14" s="137">
        <v>0.270833333333333</v>
      </c>
      <c r="AI14" s="185">
        <v>0</v>
      </c>
      <c r="AJ14" s="185">
        <v>0.445833333333333</v>
      </c>
      <c r="AK14" s="185">
        <v>0.69375</v>
      </c>
      <c r="AL14" s="180">
        <v>0.2479167</v>
      </c>
      <c r="AM14" s="155">
        <v>0</v>
      </c>
      <c r="AN14" s="155">
        <v>0</v>
      </c>
      <c r="AO14" s="155">
        <v>0</v>
      </c>
      <c r="AP14" s="156">
        <v>0</v>
      </c>
      <c r="AQ14" s="89">
        <v>0</v>
      </c>
      <c r="AR14" s="182">
        <v>42</v>
      </c>
      <c r="AS14" s="181">
        <v>9</v>
      </c>
      <c r="AT14" s="181">
        <v>1</v>
      </c>
      <c r="AU14" s="181">
        <v>3</v>
      </c>
      <c r="AV14" s="181">
        <v>0</v>
      </c>
      <c r="AW14" s="181">
        <v>7</v>
      </c>
      <c r="AX14" s="147">
        <v>900100300000</v>
      </c>
      <c r="AY14" s="186"/>
      <c r="AZ14" s="186"/>
      <c r="BA14" s="186"/>
    </row>
    <row r="15" spans="1:53" s="42" customFormat="1" ht="15" customHeight="1">
      <c r="A15" s="97">
        <v>9</v>
      </c>
      <c r="B15" s="12"/>
      <c r="C15" s="182">
        <v>9</v>
      </c>
      <c r="D15" s="183">
        <v>11</v>
      </c>
      <c r="E15" s="183" t="s">
        <v>662</v>
      </c>
      <c r="F15" s="183" t="s">
        <v>663</v>
      </c>
      <c r="G15" s="183" t="s">
        <v>602</v>
      </c>
      <c r="H15" s="183">
        <v>1986</v>
      </c>
      <c r="I15" s="183" t="s">
        <v>664</v>
      </c>
      <c r="J15" s="183"/>
      <c r="K15" s="149">
        <v>0</v>
      </c>
      <c r="L15" s="149">
        <v>5</v>
      </c>
      <c r="M15" s="149">
        <v>5</v>
      </c>
      <c r="N15" s="149">
        <v>5</v>
      </c>
      <c r="O15" s="149">
        <v>0</v>
      </c>
      <c r="P15" s="149">
        <v>5</v>
      </c>
      <c r="Q15" s="149">
        <v>5</v>
      </c>
      <c r="R15" s="149">
        <v>5</v>
      </c>
      <c r="S15" s="149">
        <v>0</v>
      </c>
      <c r="T15" s="149">
        <v>5</v>
      </c>
      <c r="U15" s="184">
        <v>35</v>
      </c>
      <c r="V15" s="149">
        <v>0</v>
      </c>
      <c r="W15" s="149">
        <v>5</v>
      </c>
      <c r="X15" s="149">
        <v>0</v>
      </c>
      <c r="Y15" s="149">
        <v>5</v>
      </c>
      <c r="Z15" s="149">
        <v>5</v>
      </c>
      <c r="AA15" s="149">
        <v>5</v>
      </c>
      <c r="AB15" s="149">
        <v>5</v>
      </c>
      <c r="AC15" s="149">
        <v>2</v>
      </c>
      <c r="AD15" s="149">
        <v>0</v>
      </c>
      <c r="AE15" s="149">
        <v>5</v>
      </c>
      <c r="AF15" s="184">
        <v>32</v>
      </c>
      <c r="AG15" s="184">
        <v>67</v>
      </c>
      <c r="AH15" s="137">
        <v>0.270833333333333</v>
      </c>
      <c r="AI15" s="185">
        <v>0</v>
      </c>
      <c r="AJ15" s="185">
        <v>0.441666666666667</v>
      </c>
      <c r="AK15" s="185">
        <v>0.7104166666666667</v>
      </c>
      <c r="AL15" s="180">
        <v>0.26875</v>
      </c>
      <c r="AM15" s="155">
        <v>0</v>
      </c>
      <c r="AN15" s="155">
        <v>0</v>
      </c>
      <c r="AO15" s="155">
        <v>0</v>
      </c>
      <c r="AP15" s="156">
        <v>0</v>
      </c>
      <c r="AQ15" s="89">
        <v>0</v>
      </c>
      <c r="AR15" s="182">
        <v>67</v>
      </c>
      <c r="AS15" s="181">
        <v>6</v>
      </c>
      <c r="AT15" s="181">
        <v>0</v>
      </c>
      <c r="AU15" s="181">
        <v>1</v>
      </c>
      <c r="AV15" s="181">
        <v>0</v>
      </c>
      <c r="AW15" s="181">
        <v>13</v>
      </c>
      <c r="AX15" s="147">
        <v>600000100000</v>
      </c>
      <c r="AY15" s="186"/>
      <c r="AZ15" s="186"/>
      <c r="BA15" s="186"/>
    </row>
    <row r="16" spans="1:53" s="42" customFormat="1" ht="15" customHeight="1">
      <c r="A16" s="97">
        <v>10</v>
      </c>
      <c r="B16" s="12"/>
      <c r="C16" s="182">
        <v>10</v>
      </c>
      <c r="D16" s="183">
        <v>15</v>
      </c>
      <c r="E16" s="183" t="s">
        <v>358</v>
      </c>
      <c r="F16" s="183" t="s">
        <v>359</v>
      </c>
      <c r="G16" s="183" t="s">
        <v>360</v>
      </c>
      <c r="H16" s="183">
        <v>1982</v>
      </c>
      <c r="I16" s="183" t="s">
        <v>361</v>
      </c>
      <c r="J16" s="183" t="s">
        <v>193</v>
      </c>
      <c r="K16" s="149">
        <v>5</v>
      </c>
      <c r="L16" s="149">
        <v>0</v>
      </c>
      <c r="M16" s="149">
        <v>3</v>
      </c>
      <c r="N16" s="149">
        <v>5</v>
      </c>
      <c r="O16" s="149">
        <v>5</v>
      </c>
      <c r="P16" s="149">
        <v>5</v>
      </c>
      <c r="Q16" s="149">
        <v>3</v>
      </c>
      <c r="R16" s="149">
        <v>5</v>
      </c>
      <c r="S16" s="149">
        <v>1</v>
      </c>
      <c r="T16" s="149">
        <v>5</v>
      </c>
      <c r="U16" s="184">
        <v>37</v>
      </c>
      <c r="V16" s="149">
        <v>1</v>
      </c>
      <c r="W16" s="149">
        <v>1</v>
      </c>
      <c r="X16" s="149">
        <v>5</v>
      </c>
      <c r="Y16" s="149">
        <v>5</v>
      </c>
      <c r="Z16" s="149">
        <v>5</v>
      </c>
      <c r="AA16" s="149">
        <v>5</v>
      </c>
      <c r="AB16" s="149">
        <v>5</v>
      </c>
      <c r="AC16" s="149">
        <v>5</v>
      </c>
      <c r="AD16" s="149">
        <v>0</v>
      </c>
      <c r="AE16" s="149">
        <v>3</v>
      </c>
      <c r="AF16" s="184">
        <v>35</v>
      </c>
      <c r="AG16" s="184">
        <v>72</v>
      </c>
      <c r="AH16" s="137">
        <v>0.270833333333333</v>
      </c>
      <c r="AI16" s="185">
        <v>0</v>
      </c>
      <c r="AJ16" s="185">
        <v>0.443055555555556</v>
      </c>
      <c r="AK16" s="185">
        <v>0.6486111111111111</v>
      </c>
      <c r="AL16" s="180">
        <v>0.2055556</v>
      </c>
      <c r="AM16" s="155">
        <v>0</v>
      </c>
      <c r="AN16" s="155">
        <v>0</v>
      </c>
      <c r="AO16" s="155">
        <v>0</v>
      </c>
      <c r="AP16" s="156">
        <v>0</v>
      </c>
      <c r="AQ16" s="89">
        <v>0</v>
      </c>
      <c r="AR16" s="182">
        <v>72</v>
      </c>
      <c r="AS16" s="181">
        <v>2</v>
      </c>
      <c r="AT16" s="181">
        <v>3</v>
      </c>
      <c r="AU16" s="181">
        <v>0</v>
      </c>
      <c r="AV16" s="181">
        <v>3</v>
      </c>
      <c r="AW16" s="181">
        <v>12</v>
      </c>
      <c r="AX16" s="147">
        <v>200300000300</v>
      </c>
      <c r="AY16" s="186"/>
      <c r="AZ16" s="186"/>
      <c r="BA16" s="186"/>
    </row>
    <row r="17" spans="1:53" s="42" customFormat="1" ht="15" customHeight="1">
      <c r="A17" s="97">
        <v>11</v>
      </c>
      <c r="B17" s="12"/>
      <c r="C17" s="182">
        <v>11</v>
      </c>
      <c r="D17" s="183">
        <v>6</v>
      </c>
      <c r="E17" s="183" t="s">
        <v>673</v>
      </c>
      <c r="F17" s="183" t="s">
        <v>397</v>
      </c>
      <c r="G17" s="183" t="s">
        <v>395</v>
      </c>
      <c r="H17" s="183">
        <v>1986</v>
      </c>
      <c r="I17" s="183" t="s">
        <v>398</v>
      </c>
      <c r="J17" s="183" t="s">
        <v>193</v>
      </c>
      <c r="K17" s="149">
        <v>5</v>
      </c>
      <c r="L17" s="149">
        <v>1</v>
      </c>
      <c r="M17" s="149">
        <v>5</v>
      </c>
      <c r="N17" s="149">
        <v>5</v>
      </c>
      <c r="O17" s="149">
        <v>5</v>
      </c>
      <c r="P17" s="149">
        <v>2</v>
      </c>
      <c r="Q17" s="149">
        <v>2</v>
      </c>
      <c r="R17" s="149">
        <v>5</v>
      </c>
      <c r="S17" s="149">
        <v>2</v>
      </c>
      <c r="T17" s="149">
        <v>5</v>
      </c>
      <c r="U17" s="184">
        <v>37</v>
      </c>
      <c r="V17" s="149">
        <v>3</v>
      </c>
      <c r="W17" s="149">
        <v>1</v>
      </c>
      <c r="X17" s="149">
        <v>5</v>
      </c>
      <c r="Y17" s="149">
        <v>3</v>
      </c>
      <c r="Z17" s="149">
        <v>3</v>
      </c>
      <c r="AA17" s="149">
        <v>3</v>
      </c>
      <c r="AB17" s="149">
        <v>3</v>
      </c>
      <c r="AC17" s="149">
        <v>5</v>
      </c>
      <c r="AD17" s="149">
        <v>5</v>
      </c>
      <c r="AE17" s="149">
        <v>5</v>
      </c>
      <c r="AF17" s="184">
        <v>36</v>
      </c>
      <c r="AG17" s="184">
        <v>73</v>
      </c>
      <c r="AH17" s="137">
        <v>0.270833333333333</v>
      </c>
      <c r="AI17" s="185">
        <v>0</v>
      </c>
      <c r="AJ17" s="185">
        <v>0.4375</v>
      </c>
      <c r="AK17" s="185">
        <v>0.70625</v>
      </c>
      <c r="AL17" s="180">
        <v>0.26875</v>
      </c>
      <c r="AM17" s="155">
        <v>0</v>
      </c>
      <c r="AN17" s="155">
        <v>0</v>
      </c>
      <c r="AO17" s="155">
        <v>0</v>
      </c>
      <c r="AP17" s="156">
        <v>0</v>
      </c>
      <c r="AQ17" s="89">
        <v>0</v>
      </c>
      <c r="AR17" s="182">
        <v>73</v>
      </c>
      <c r="AS17" s="181">
        <v>0</v>
      </c>
      <c r="AT17" s="181">
        <v>2</v>
      </c>
      <c r="AU17" s="181">
        <v>3</v>
      </c>
      <c r="AV17" s="181">
        <v>5</v>
      </c>
      <c r="AW17" s="181">
        <v>10</v>
      </c>
      <c r="AX17" s="147">
        <v>200300500</v>
      </c>
      <c r="AY17" s="186"/>
      <c r="AZ17" s="186"/>
      <c r="BA17" s="186"/>
    </row>
    <row r="18" spans="1:53" s="42" customFormat="1" ht="15" customHeight="1">
      <c r="A18" s="97">
        <v>12</v>
      </c>
      <c r="B18" s="12"/>
      <c r="C18" s="182">
        <v>12</v>
      </c>
      <c r="D18" s="183">
        <v>20</v>
      </c>
      <c r="E18" s="183" t="s">
        <v>453</v>
      </c>
      <c r="F18" s="183" t="s">
        <v>450</v>
      </c>
      <c r="G18" s="183" t="s">
        <v>451</v>
      </c>
      <c r="H18" s="183">
        <v>1983</v>
      </c>
      <c r="I18" s="183" t="s">
        <v>454</v>
      </c>
      <c r="J18" s="183" t="s">
        <v>193</v>
      </c>
      <c r="K18" s="149">
        <v>5</v>
      </c>
      <c r="L18" s="149">
        <v>5</v>
      </c>
      <c r="M18" s="149">
        <v>5</v>
      </c>
      <c r="N18" s="149">
        <v>3</v>
      </c>
      <c r="O18" s="149">
        <v>1</v>
      </c>
      <c r="P18" s="149">
        <v>5</v>
      </c>
      <c r="Q18" s="149">
        <v>5</v>
      </c>
      <c r="R18" s="149">
        <v>5</v>
      </c>
      <c r="S18" s="149">
        <v>5</v>
      </c>
      <c r="T18" s="149">
        <v>5</v>
      </c>
      <c r="U18" s="184">
        <v>44</v>
      </c>
      <c r="V18" s="149">
        <v>1</v>
      </c>
      <c r="W18" s="149">
        <v>5</v>
      </c>
      <c r="X18" s="149">
        <v>5</v>
      </c>
      <c r="Y18" s="149">
        <v>0</v>
      </c>
      <c r="Z18" s="149">
        <v>1</v>
      </c>
      <c r="AA18" s="149">
        <v>5</v>
      </c>
      <c r="AB18" s="149">
        <v>5</v>
      </c>
      <c r="AC18" s="149">
        <v>5</v>
      </c>
      <c r="AD18" s="149">
        <v>2</v>
      </c>
      <c r="AE18" s="149">
        <v>5</v>
      </c>
      <c r="AF18" s="184">
        <v>34</v>
      </c>
      <c r="AG18" s="184">
        <v>78</v>
      </c>
      <c r="AH18" s="137">
        <v>0.270833333333333</v>
      </c>
      <c r="AI18" s="185">
        <v>0</v>
      </c>
      <c r="AJ18" s="185">
        <v>0.436111111111111</v>
      </c>
      <c r="AK18" s="185">
        <v>0.6854166666666667</v>
      </c>
      <c r="AL18" s="180">
        <v>0.2493056</v>
      </c>
      <c r="AM18" s="155">
        <v>0</v>
      </c>
      <c r="AN18" s="155">
        <v>0</v>
      </c>
      <c r="AO18" s="155">
        <v>0</v>
      </c>
      <c r="AP18" s="156">
        <v>0</v>
      </c>
      <c r="AQ18" s="89">
        <v>0</v>
      </c>
      <c r="AR18" s="182">
        <v>78</v>
      </c>
      <c r="AS18" s="181">
        <v>1</v>
      </c>
      <c r="AT18" s="181">
        <v>3</v>
      </c>
      <c r="AU18" s="181">
        <v>1</v>
      </c>
      <c r="AV18" s="181">
        <v>1</v>
      </c>
      <c r="AW18" s="181">
        <v>14</v>
      </c>
      <c r="AX18" s="147">
        <v>100300100100</v>
      </c>
      <c r="AY18" s="186"/>
      <c r="AZ18" s="186"/>
      <c r="BA18" s="186"/>
    </row>
    <row r="19" spans="1:53" s="42" customFormat="1" ht="15" customHeight="1">
      <c r="A19" s="97">
        <v>13</v>
      </c>
      <c r="B19" s="12"/>
      <c r="C19" s="182">
        <v>13</v>
      </c>
      <c r="D19" s="183">
        <v>22</v>
      </c>
      <c r="E19" s="183" t="s">
        <v>337</v>
      </c>
      <c r="F19" s="183" t="s">
        <v>338</v>
      </c>
      <c r="G19" s="183" t="s">
        <v>339</v>
      </c>
      <c r="H19" s="183">
        <v>1985</v>
      </c>
      <c r="I19" s="183">
        <v>58130433</v>
      </c>
      <c r="J19" s="183"/>
      <c r="K19" s="149">
        <v>2</v>
      </c>
      <c r="L19" s="149">
        <v>1</v>
      </c>
      <c r="M19" s="149">
        <v>5</v>
      </c>
      <c r="N19" s="149">
        <v>5</v>
      </c>
      <c r="O19" s="149">
        <v>5</v>
      </c>
      <c r="P19" s="149">
        <v>5</v>
      </c>
      <c r="Q19" s="149">
        <v>5</v>
      </c>
      <c r="R19" s="149">
        <v>5</v>
      </c>
      <c r="S19" s="149">
        <v>1</v>
      </c>
      <c r="T19" s="149">
        <v>5</v>
      </c>
      <c r="U19" s="184">
        <v>39</v>
      </c>
      <c r="V19" s="149">
        <v>1</v>
      </c>
      <c r="W19" s="149">
        <v>5</v>
      </c>
      <c r="X19" s="149">
        <v>5</v>
      </c>
      <c r="Y19" s="149">
        <v>1</v>
      </c>
      <c r="Z19" s="149">
        <v>5</v>
      </c>
      <c r="AA19" s="149">
        <v>5</v>
      </c>
      <c r="AB19" s="149">
        <v>5</v>
      </c>
      <c r="AC19" s="149">
        <v>5</v>
      </c>
      <c r="AD19" s="149">
        <v>2</v>
      </c>
      <c r="AE19" s="149">
        <v>5</v>
      </c>
      <c r="AF19" s="184">
        <v>39</v>
      </c>
      <c r="AG19" s="184">
        <v>78</v>
      </c>
      <c r="AH19" s="137">
        <v>0.2708333333333333</v>
      </c>
      <c r="AI19" s="185">
        <v>0</v>
      </c>
      <c r="AJ19" s="185">
        <v>0.451388888888889</v>
      </c>
      <c r="AK19" s="185">
        <v>0.7041666666666666</v>
      </c>
      <c r="AL19" s="180">
        <v>0.2527778</v>
      </c>
      <c r="AM19" s="155">
        <v>0</v>
      </c>
      <c r="AN19" s="155">
        <v>0</v>
      </c>
      <c r="AO19" s="155">
        <v>0</v>
      </c>
      <c r="AP19" s="156">
        <v>0</v>
      </c>
      <c r="AQ19" s="89">
        <v>0</v>
      </c>
      <c r="AR19" s="182">
        <v>78</v>
      </c>
      <c r="AS19" s="181">
        <v>0</v>
      </c>
      <c r="AT19" s="181">
        <v>4</v>
      </c>
      <c r="AU19" s="181">
        <v>2</v>
      </c>
      <c r="AV19" s="181">
        <v>0</v>
      </c>
      <c r="AW19" s="181">
        <v>14</v>
      </c>
      <c r="AX19" s="147">
        <v>400200000</v>
      </c>
      <c r="AY19" s="186"/>
      <c r="AZ19" s="186"/>
      <c r="BA19" s="186"/>
    </row>
    <row r="20" spans="1:50" s="38" customFormat="1" ht="15" customHeight="1">
      <c r="A20"/>
      <c r="C20" s="49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H20" s="138"/>
      <c r="AI20" s="139"/>
      <c r="AJ20" s="139"/>
      <c r="AK20" s="139"/>
      <c r="AL20" s="140"/>
      <c r="AM20" s="39"/>
      <c r="AN20" s="39"/>
      <c r="AO20" s="39"/>
      <c r="AP20" s="39"/>
      <c r="AQ20" s="114"/>
      <c r="AR20" s="39"/>
      <c r="AS20" s="39"/>
      <c r="AT20" s="39"/>
      <c r="AU20" s="39"/>
      <c r="AV20" s="39"/>
      <c r="AW20" s="39"/>
      <c r="AX20" s="39"/>
    </row>
    <row r="21" spans="1:50" s="38" customFormat="1" ht="15" customHeight="1">
      <c r="A21"/>
      <c r="C21" s="49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H21" s="138"/>
      <c r="AI21" s="139"/>
      <c r="AJ21" s="139"/>
      <c r="AK21" s="139"/>
      <c r="AL21" s="140"/>
      <c r="AM21" s="39"/>
      <c r="AN21" s="39"/>
      <c r="AO21" s="39"/>
      <c r="AP21" s="39"/>
      <c r="AQ21" s="114"/>
      <c r="AR21" s="39"/>
      <c r="AS21" s="39"/>
      <c r="AT21" s="39"/>
      <c r="AU21" s="39"/>
      <c r="AV21" s="39"/>
      <c r="AW21" s="39"/>
      <c r="AX21" s="39"/>
    </row>
    <row r="22" spans="1:50" s="38" customFormat="1" ht="15" customHeight="1">
      <c r="A22"/>
      <c r="C22" s="49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H22" s="138"/>
      <c r="AI22" s="139"/>
      <c r="AJ22" s="139"/>
      <c r="AK22" s="139"/>
      <c r="AL22" s="140"/>
      <c r="AM22" s="39"/>
      <c r="AN22" s="39"/>
      <c r="AO22" s="39"/>
      <c r="AP22" s="39"/>
      <c r="AQ22" s="114"/>
      <c r="AR22" s="39"/>
      <c r="AS22" s="39"/>
      <c r="AT22" s="39"/>
      <c r="AU22" s="39"/>
      <c r="AV22" s="39"/>
      <c r="AW22" s="39"/>
      <c r="AX22" s="39"/>
    </row>
    <row r="23" spans="1:50" s="38" customFormat="1" ht="15" customHeight="1">
      <c r="A23"/>
      <c r="C23" s="49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H23" s="138"/>
      <c r="AI23" s="139"/>
      <c r="AJ23" s="139"/>
      <c r="AK23" s="139"/>
      <c r="AL23" s="140"/>
      <c r="AM23" s="39"/>
      <c r="AN23" s="39"/>
      <c r="AO23" s="39"/>
      <c r="AP23" s="39"/>
      <c r="AQ23" s="114"/>
      <c r="AR23" s="39"/>
      <c r="AS23" s="39"/>
      <c r="AT23" s="39"/>
      <c r="AU23" s="39"/>
      <c r="AV23" s="39"/>
      <c r="AW23" s="39"/>
      <c r="AX23" s="39"/>
    </row>
    <row r="24" spans="1:50" s="38" customFormat="1" ht="15" customHeight="1">
      <c r="A24"/>
      <c r="C24" s="49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H24" s="138"/>
      <c r="AI24" s="139"/>
      <c r="AJ24" s="139"/>
      <c r="AK24" s="139"/>
      <c r="AL24" s="140"/>
      <c r="AM24" s="39"/>
      <c r="AN24" s="39"/>
      <c r="AO24" s="39"/>
      <c r="AP24" s="39"/>
      <c r="AQ24" s="114"/>
      <c r="AR24" s="39"/>
      <c r="AS24" s="39"/>
      <c r="AT24" s="39"/>
      <c r="AU24" s="39"/>
      <c r="AV24" s="39"/>
      <c r="AW24" s="39"/>
      <c r="AX24" s="39"/>
    </row>
    <row r="25" spans="1:50" s="38" customFormat="1" ht="15" customHeight="1">
      <c r="A25"/>
      <c r="C25" s="49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H25" s="138"/>
      <c r="AI25" s="139"/>
      <c r="AJ25" s="139"/>
      <c r="AK25" s="139"/>
      <c r="AL25" s="140"/>
      <c r="AM25" s="39"/>
      <c r="AN25" s="39"/>
      <c r="AO25" s="39"/>
      <c r="AP25" s="39"/>
      <c r="AQ25" s="114"/>
      <c r="AR25" s="39"/>
      <c r="AS25" s="39"/>
      <c r="AT25" s="39"/>
      <c r="AU25" s="39"/>
      <c r="AV25" s="39"/>
      <c r="AW25" s="39"/>
      <c r="AX25" s="39"/>
    </row>
    <row r="26" spans="1:50" s="38" customFormat="1" ht="15" customHeight="1">
      <c r="A26"/>
      <c r="C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H26" s="138"/>
      <c r="AI26" s="139"/>
      <c r="AJ26" s="139"/>
      <c r="AK26" s="139"/>
      <c r="AL26" s="140"/>
      <c r="AM26" s="39"/>
      <c r="AN26" s="39"/>
      <c r="AO26" s="39"/>
      <c r="AP26" s="39"/>
      <c r="AQ26" s="114"/>
      <c r="AR26" s="39"/>
      <c r="AS26" s="39"/>
      <c r="AT26" s="39"/>
      <c r="AU26" s="39"/>
      <c r="AV26" s="39"/>
      <c r="AW26" s="39"/>
      <c r="AX26" s="39"/>
    </row>
    <row r="27" spans="1:50" s="38" customFormat="1" ht="15" customHeight="1">
      <c r="A27"/>
      <c r="C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H27" s="138"/>
      <c r="AI27" s="139"/>
      <c r="AJ27" s="139"/>
      <c r="AK27" s="139"/>
      <c r="AL27" s="140"/>
      <c r="AM27" s="39"/>
      <c r="AN27" s="39"/>
      <c r="AO27" s="39"/>
      <c r="AP27" s="39"/>
      <c r="AQ27" s="114"/>
      <c r="AR27" s="39"/>
      <c r="AS27" s="39"/>
      <c r="AT27" s="39"/>
      <c r="AU27" s="39"/>
      <c r="AV27" s="39"/>
      <c r="AW27" s="39"/>
      <c r="AX27" s="39"/>
    </row>
    <row r="28" spans="1:50" s="38" customFormat="1" ht="15" customHeight="1">
      <c r="A28"/>
      <c r="C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H28" s="138"/>
      <c r="AI28" s="139"/>
      <c r="AJ28" s="139"/>
      <c r="AK28" s="139"/>
      <c r="AL28" s="140"/>
      <c r="AM28" s="39"/>
      <c r="AN28" s="39"/>
      <c r="AO28" s="39"/>
      <c r="AP28" s="39"/>
      <c r="AQ28" s="114"/>
      <c r="AR28" s="39"/>
      <c r="AS28" s="39"/>
      <c r="AT28" s="39"/>
      <c r="AU28" s="39"/>
      <c r="AV28" s="39"/>
      <c r="AW28" s="39"/>
      <c r="AX28" s="39"/>
    </row>
    <row r="29" spans="1:50" s="38" customFormat="1" ht="15" customHeight="1">
      <c r="A29"/>
      <c r="C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H29" s="138"/>
      <c r="AI29" s="139"/>
      <c r="AJ29" s="139"/>
      <c r="AK29" s="139"/>
      <c r="AL29" s="140"/>
      <c r="AM29" s="39"/>
      <c r="AN29" s="39"/>
      <c r="AO29" s="39"/>
      <c r="AP29" s="39"/>
      <c r="AQ29" s="114"/>
      <c r="AR29" s="39"/>
      <c r="AS29" s="39"/>
      <c r="AT29" s="39"/>
      <c r="AU29" s="39"/>
      <c r="AV29" s="39"/>
      <c r="AW29" s="39"/>
      <c r="AX29" s="39"/>
    </row>
    <row r="30" spans="1:50" s="38" customFormat="1" ht="15" customHeight="1">
      <c r="A30"/>
      <c r="C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H30" s="138"/>
      <c r="AI30" s="139"/>
      <c r="AJ30" s="139"/>
      <c r="AK30" s="139"/>
      <c r="AL30" s="140"/>
      <c r="AM30" s="39"/>
      <c r="AN30" s="39"/>
      <c r="AO30" s="39"/>
      <c r="AP30" s="39"/>
      <c r="AQ30" s="114"/>
      <c r="AR30" s="39"/>
      <c r="AS30" s="39"/>
      <c r="AT30" s="39"/>
      <c r="AU30" s="39"/>
      <c r="AV30" s="39"/>
      <c r="AW30" s="39"/>
      <c r="AX30" s="39"/>
    </row>
    <row r="31" spans="1:50" s="38" customFormat="1" ht="15" customHeight="1">
      <c r="A31"/>
      <c r="C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H31" s="138"/>
      <c r="AI31" s="139"/>
      <c r="AJ31" s="139"/>
      <c r="AK31" s="139"/>
      <c r="AL31" s="140"/>
      <c r="AM31" s="39"/>
      <c r="AN31" s="39"/>
      <c r="AO31" s="39"/>
      <c r="AP31" s="39"/>
      <c r="AQ31" s="114"/>
      <c r="AR31" s="39"/>
      <c r="AS31" s="39"/>
      <c r="AT31" s="39"/>
      <c r="AU31" s="39"/>
      <c r="AV31" s="39"/>
      <c r="AW31" s="39"/>
      <c r="AX31" s="39"/>
    </row>
    <row r="32" spans="1:50" s="38" customFormat="1" ht="15" customHeight="1">
      <c r="A32"/>
      <c r="C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H32" s="138"/>
      <c r="AI32" s="139"/>
      <c r="AJ32" s="139"/>
      <c r="AK32" s="139"/>
      <c r="AL32" s="140"/>
      <c r="AM32" s="39"/>
      <c r="AN32" s="39"/>
      <c r="AO32" s="39"/>
      <c r="AP32" s="39"/>
      <c r="AQ32" s="114"/>
      <c r="AR32" s="39"/>
      <c r="AS32" s="39"/>
      <c r="AT32" s="39"/>
      <c r="AU32" s="39"/>
      <c r="AV32" s="39"/>
      <c r="AW32" s="39"/>
      <c r="AX32" s="39"/>
    </row>
    <row r="33" spans="1:50" s="38" customFormat="1" ht="15" customHeight="1">
      <c r="A33"/>
      <c r="C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H33" s="138"/>
      <c r="AI33" s="139"/>
      <c r="AJ33" s="139"/>
      <c r="AK33" s="139"/>
      <c r="AL33" s="140"/>
      <c r="AM33" s="39"/>
      <c r="AN33" s="39"/>
      <c r="AO33" s="39"/>
      <c r="AP33" s="39"/>
      <c r="AQ33" s="114"/>
      <c r="AR33" s="39"/>
      <c r="AS33" s="39"/>
      <c r="AT33" s="39"/>
      <c r="AU33" s="39"/>
      <c r="AV33" s="39"/>
      <c r="AW33" s="39"/>
      <c r="AX33" s="39"/>
    </row>
    <row r="34" spans="1:50" s="38" customFormat="1" ht="15" customHeight="1">
      <c r="A34"/>
      <c r="C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H34" s="138"/>
      <c r="AI34" s="139"/>
      <c r="AJ34" s="139"/>
      <c r="AK34" s="139"/>
      <c r="AL34" s="140"/>
      <c r="AM34" s="39"/>
      <c r="AN34" s="39"/>
      <c r="AO34" s="39"/>
      <c r="AP34" s="39"/>
      <c r="AQ34" s="114"/>
      <c r="AR34" s="39"/>
      <c r="AS34" s="39"/>
      <c r="AT34" s="39"/>
      <c r="AU34" s="39"/>
      <c r="AV34" s="39"/>
      <c r="AW34" s="39"/>
      <c r="AX34" s="39"/>
    </row>
    <row r="35" spans="1:50" s="38" customFormat="1" ht="15" customHeight="1">
      <c r="A35"/>
      <c r="C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H35" s="138"/>
      <c r="AI35" s="139"/>
      <c r="AJ35" s="139"/>
      <c r="AK35" s="139"/>
      <c r="AL35" s="140"/>
      <c r="AM35" s="39"/>
      <c r="AN35" s="39"/>
      <c r="AO35" s="39"/>
      <c r="AP35" s="39"/>
      <c r="AQ35" s="114"/>
      <c r="AR35" s="39"/>
      <c r="AS35" s="39"/>
      <c r="AT35" s="39"/>
      <c r="AU35" s="39"/>
      <c r="AV35" s="39"/>
      <c r="AW35" s="39"/>
      <c r="AX35" s="39"/>
    </row>
    <row r="36" spans="1:50" s="38" customFormat="1" ht="15" customHeight="1">
      <c r="A36"/>
      <c r="C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H36" s="138"/>
      <c r="AI36" s="139"/>
      <c r="AJ36" s="139"/>
      <c r="AK36" s="139"/>
      <c r="AL36" s="140"/>
      <c r="AM36" s="39"/>
      <c r="AN36" s="39"/>
      <c r="AO36" s="39"/>
      <c r="AP36" s="39"/>
      <c r="AQ36" s="114"/>
      <c r="AR36" s="39"/>
      <c r="AS36" s="39"/>
      <c r="AT36" s="39"/>
      <c r="AU36" s="39"/>
      <c r="AV36" s="39"/>
      <c r="AW36" s="39"/>
      <c r="AX36" s="39"/>
    </row>
    <row r="37" spans="1:50" s="38" customFormat="1" ht="15" customHeight="1">
      <c r="A37"/>
      <c r="C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H37" s="138"/>
      <c r="AI37" s="139"/>
      <c r="AJ37" s="139"/>
      <c r="AK37" s="139"/>
      <c r="AL37" s="140"/>
      <c r="AM37" s="39"/>
      <c r="AN37" s="39"/>
      <c r="AO37" s="39"/>
      <c r="AP37" s="39"/>
      <c r="AQ37" s="114"/>
      <c r="AR37" s="39"/>
      <c r="AS37" s="39"/>
      <c r="AT37" s="39"/>
      <c r="AU37" s="39"/>
      <c r="AV37" s="39"/>
      <c r="AW37" s="39"/>
      <c r="AX37" s="39"/>
    </row>
    <row r="38" spans="1:50" s="38" customFormat="1" ht="15" customHeight="1">
      <c r="A38"/>
      <c r="C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H38" s="138"/>
      <c r="AI38" s="139"/>
      <c r="AJ38" s="139"/>
      <c r="AK38" s="139"/>
      <c r="AL38" s="140"/>
      <c r="AM38" s="39"/>
      <c r="AN38" s="39"/>
      <c r="AO38" s="39"/>
      <c r="AP38" s="39"/>
      <c r="AQ38" s="114"/>
      <c r="AR38" s="39"/>
      <c r="AS38" s="39"/>
      <c r="AT38" s="39"/>
      <c r="AU38" s="39"/>
      <c r="AV38" s="39"/>
      <c r="AW38" s="39"/>
      <c r="AX38" s="39"/>
    </row>
    <row r="39" spans="1:50" s="38" customFormat="1" ht="15" customHeight="1">
      <c r="A39"/>
      <c r="C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H39" s="138"/>
      <c r="AI39" s="139"/>
      <c r="AJ39" s="139"/>
      <c r="AK39" s="139"/>
      <c r="AL39" s="140"/>
      <c r="AM39" s="39"/>
      <c r="AN39" s="39"/>
      <c r="AO39" s="39"/>
      <c r="AP39" s="39"/>
      <c r="AQ39" s="114"/>
      <c r="AR39" s="39"/>
      <c r="AS39" s="39"/>
      <c r="AT39" s="39"/>
      <c r="AU39" s="39"/>
      <c r="AV39" s="39"/>
      <c r="AW39" s="39"/>
      <c r="AX39" s="39"/>
    </row>
    <row r="40" spans="1:50" s="38" customFormat="1" ht="15" customHeight="1">
      <c r="A40"/>
      <c r="C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H40" s="138"/>
      <c r="AI40" s="139"/>
      <c r="AJ40" s="139"/>
      <c r="AK40" s="139"/>
      <c r="AL40" s="140"/>
      <c r="AM40" s="39"/>
      <c r="AN40" s="39"/>
      <c r="AO40" s="39"/>
      <c r="AP40" s="39"/>
      <c r="AQ40" s="114"/>
      <c r="AR40" s="39"/>
      <c r="AS40" s="39"/>
      <c r="AT40" s="39"/>
      <c r="AU40" s="39"/>
      <c r="AV40" s="39"/>
      <c r="AW40" s="39"/>
      <c r="AX40" s="39"/>
    </row>
    <row r="41" spans="1:50" s="38" customFormat="1" ht="15" customHeight="1">
      <c r="A41"/>
      <c r="C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H41" s="138"/>
      <c r="AI41" s="139"/>
      <c r="AJ41" s="139"/>
      <c r="AK41" s="139"/>
      <c r="AL41" s="140"/>
      <c r="AM41" s="39"/>
      <c r="AN41" s="39"/>
      <c r="AO41" s="39"/>
      <c r="AP41" s="39"/>
      <c r="AQ41" s="114"/>
      <c r="AR41" s="39"/>
      <c r="AS41" s="39"/>
      <c r="AT41" s="39"/>
      <c r="AU41" s="39"/>
      <c r="AV41" s="39"/>
      <c r="AW41" s="39"/>
      <c r="AX41" s="39"/>
    </row>
    <row r="42" spans="1:50" s="38" customFormat="1" ht="15" customHeight="1">
      <c r="A42"/>
      <c r="C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H42" s="138"/>
      <c r="AI42" s="139"/>
      <c r="AJ42" s="139"/>
      <c r="AK42" s="139"/>
      <c r="AL42" s="140"/>
      <c r="AM42" s="39"/>
      <c r="AN42" s="39"/>
      <c r="AO42" s="39"/>
      <c r="AP42" s="39"/>
      <c r="AQ42" s="114"/>
      <c r="AR42" s="39"/>
      <c r="AS42" s="39"/>
      <c r="AT42" s="39"/>
      <c r="AU42" s="39"/>
      <c r="AV42" s="39"/>
      <c r="AW42" s="39"/>
      <c r="AX42" s="39"/>
    </row>
    <row r="43" spans="1:50" s="38" customFormat="1" ht="15" customHeight="1">
      <c r="A43"/>
      <c r="C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H43" s="138"/>
      <c r="AI43" s="139"/>
      <c r="AJ43" s="139"/>
      <c r="AK43" s="139"/>
      <c r="AL43" s="140"/>
      <c r="AM43" s="39"/>
      <c r="AN43" s="39"/>
      <c r="AO43" s="39"/>
      <c r="AP43" s="39"/>
      <c r="AQ43" s="114"/>
      <c r="AR43" s="39"/>
      <c r="AS43" s="39"/>
      <c r="AT43" s="39"/>
      <c r="AU43" s="39"/>
      <c r="AV43" s="39"/>
      <c r="AW43" s="39"/>
      <c r="AX43" s="39"/>
    </row>
    <row r="44" spans="1:50" s="38" customFormat="1" ht="15" customHeight="1">
      <c r="A44"/>
      <c r="C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H44" s="138"/>
      <c r="AI44" s="139"/>
      <c r="AJ44" s="139"/>
      <c r="AK44" s="139"/>
      <c r="AL44" s="140"/>
      <c r="AM44" s="39"/>
      <c r="AN44" s="39"/>
      <c r="AO44" s="39"/>
      <c r="AP44" s="39"/>
      <c r="AQ44" s="114"/>
      <c r="AR44" s="39"/>
      <c r="AS44" s="39"/>
      <c r="AT44" s="39"/>
      <c r="AU44" s="39"/>
      <c r="AV44" s="39"/>
      <c r="AW44" s="39"/>
      <c r="AX44" s="39"/>
    </row>
    <row r="45" spans="1:50" s="38" customFormat="1" ht="15" customHeight="1">
      <c r="A45"/>
      <c r="C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H45" s="138"/>
      <c r="AI45" s="139"/>
      <c r="AJ45" s="139"/>
      <c r="AK45" s="139"/>
      <c r="AL45" s="140"/>
      <c r="AM45" s="39"/>
      <c r="AN45" s="39"/>
      <c r="AO45" s="39"/>
      <c r="AP45" s="39"/>
      <c r="AQ45" s="114"/>
      <c r="AR45" s="39"/>
      <c r="AS45" s="39"/>
      <c r="AT45" s="39"/>
      <c r="AU45" s="39"/>
      <c r="AV45" s="39"/>
      <c r="AW45" s="39"/>
      <c r="AX45" s="39"/>
    </row>
    <row r="46" spans="1:50" s="38" customFormat="1" ht="15" customHeight="1">
      <c r="A46"/>
      <c r="C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H46" s="138"/>
      <c r="AI46" s="139"/>
      <c r="AJ46" s="139"/>
      <c r="AK46" s="139"/>
      <c r="AL46" s="140"/>
      <c r="AM46" s="39"/>
      <c r="AN46" s="39"/>
      <c r="AO46" s="39"/>
      <c r="AP46" s="39"/>
      <c r="AQ46" s="114"/>
      <c r="AR46" s="39"/>
      <c r="AS46" s="39"/>
      <c r="AT46" s="39"/>
      <c r="AU46" s="39"/>
      <c r="AV46" s="39"/>
      <c r="AW46" s="39"/>
      <c r="AX46" s="39"/>
    </row>
    <row r="47" spans="1:50" s="38" customFormat="1" ht="15" customHeight="1">
      <c r="A47"/>
      <c r="C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H47" s="138"/>
      <c r="AI47" s="139"/>
      <c r="AJ47" s="139"/>
      <c r="AK47" s="139"/>
      <c r="AL47" s="140"/>
      <c r="AM47" s="39"/>
      <c r="AN47" s="39"/>
      <c r="AO47" s="39"/>
      <c r="AP47" s="39"/>
      <c r="AQ47" s="114"/>
      <c r="AR47" s="39"/>
      <c r="AS47" s="39"/>
      <c r="AT47" s="39"/>
      <c r="AU47" s="39"/>
      <c r="AV47" s="39"/>
      <c r="AW47" s="39"/>
      <c r="AX47" s="39"/>
    </row>
    <row r="48" spans="1:50" s="38" customFormat="1" ht="15" customHeight="1">
      <c r="A48"/>
      <c r="C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H48" s="138"/>
      <c r="AI48" s="139"/>
      <c r="AJ48" s="139"/>
      <c r="AK48" s="139"/>
      <c r="AL48" s="140"/>
      <c r="AM48" s="39"/>
      <c r="AN48" s="39"/>
      <c r="AO48" s="39"/>
      <c r="AP48" s="39"/>
      <c r="AQ48" s="114"/>
      <c r="AR48" s="39"/>
      <c r="AS48" s="39"/>
      <c r="AT48" s="39"/>
      <c r="AU48" s="39"/>
      <c r="AV48" s="39"/>
      <c r="AW48" s="39"/>
      <c r="AX48" s="39"/>
    </row>
    <row r="49" spans="1:50" s="38" customFormat="1" ht="15" customHeight="1">
      <c r="A49"/>
      <c r="C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H49" s="138"/>
      <c r="AI49" s="139"/>
      <c r="AJ49" s="139"/>
      <c r="AK49" s="139"/>
      <c r="AL49" s="140"/>
      <c r="AM49" s="39"/>
      <c r="AN49" s="39"/>
      <c r="AO49" s="39"/>
      <c r="AP49" s="39"/>
      <c r="AQ49" s="114"/>
      <c r="AR49" s="39"/>
      <c r="AS49" s="39"/>
      <c r="AT49" s="39"/>
      <c r="AU49" s="39"/>
      <c r="AV49" s="39"/>
      <c r="AW49" s="39"/>
      <c r="AX49" s="39"/>
    </row>
    <row r="50" spans="1:50" s="38" customFormat="1" ht="15" customHeight="1">
      <c r="A50"/>
      <c r="C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H50" s="138"/>
      <c r="AI50" s="139"/>
      <c r="AJ50" s="139"/>
      <c r="AK50" s="139"/>
      <c r="AL50" s="140"/>
      <c r="AM50" s="39"/>
      <c r="AN50" s="39"/>
      <c r="AO50" s="39"/>
      <c r="AP50" s="39"/>
      <c r="AQ50" s="114"/>
      <c r="AR50" s="39"/>
      <c r="AS50" s="39"/>
      <c r="AT50" s="39"/>
      <c r="AU50" s="39"/>
      <c r="AV50" s="39"/>
      <c r="AW50" s="39"/>
      <c r="AX50" s="39"/>
    </row>
    <row r="51" spans="1:50" s="38" customFormat="1" ht="15" customHeight="1">
      <c r="A51"/>
      <c r="C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H51" s="138"/>
      <c r="AI51" s="139"/>
      <c r="AJ51" s="139"/>
      <c r="AK51" s="139"/>
      <c r="AL51" s="140"/>
      <c r="AM51" s="39"/>
      <c r="AN51" s="39"/>
      <c r="AO51" s="39"/>
      <c r="AP51" s="39"/>
      <c r="AQ51" s="114"/>
      <c r="AR51" s="39"/>
      <c r="AS51" s="39"/>
      <c r="AT51" s="39"/>
      <c r="AU51" s="39"/>
      <c r="AV51" s="39"/>
      <c r="AW51" s="39"/>
      <c r="AX51" s="39"/>
    </row>
    <row r="52" spans="1:50" s="38" customFormat="1" ht="15" customHeight="1">
      <c r="A52"/>
      <c r="C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H52" s="138"/>
      <c r="AI52" s="139"/>
      <c r="AJ52" s="139"/>
      <c r="AK52" s="139"/>
      <c r="AL52" s="140"/>
      <c r="AM52" s="39"/>
      <c r="AN52" s="39"/>
      <c r="AO52" s="39"/>
      <c r="AP52" s="39"/>
      <c r="AQ52" s="114"/>
      <c r="AR52" s="39"/>
      <c r="AS52" s="39"/>
      <c r="AT52" s="39"/>
      <c r="AU52" s="39"/>
      <c r="AV52" s="39"/>
      <c r="AW52" s="39"/>
      <c r="AX52" s="39"/>
    </row>
    <row r="53" spans="1:50" s="38" customFormat="1" ht="15" customHeight="1">
      <c r="A53"/>
      <c r="C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H53" s="138"/>
      <c r="AI53" s="139"/>
      <c r="AJ53" s="139"/>
      <c r="AK53" s="139"/>
      <c r="AL53" s="140"/>
      <c r="AM53" s="39"/>
      <c r="AN53" s="39"/>
      <c r="AO53" s="39"/>
      <c r="AP53" s="39"/>
      <c r="AQ53" s="114"/>
      <c r="AR53" s="39"/>
      <c r="AS53" s="39"/>
      <c r="AT53" s="39"/>
      <c r="AU53" s="39"/>
      <c r="AV53" s="39"/>
      <c r="AW53" s="39"/>
      <c r="AX53" s="39"/>
    </row>
    <row r="54" spans="1:50" s="38" customFormat="1" ht="15" customHeight="1">
      <c r="A54"/>
      <c r="C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H54" s="138"/>
      <c r="AI54" s="139"/>
      <c r="AJ54" s="139"/>
      <c r="AK54" s="139"/>
      <c r="AL54" s="140"/>
      <c r="AM54" s="39"/>
      <c r="AN54" s="39"/>
      <c r="AO54" s="39"/>
      <c r="AP54" s="39"/>
      <c r="AQ54" s="114"/>
      <c r="AR54" s="39"/>
      <c r="AS54" s="39"/>
      <c r="AT54" s="39"/>
      <c r="AU54" s="39"/>
      <c r="AV54" s="39"/>
      <c r="AW54" s="39"/>
      <c r="AX54" s="39"/>
    </row>
    <row r="55" spans="1:50" s="38" customFormat="1" ht="15" customHeight="1">
      <c r="A55"/>
      <c r="C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H55" s="138"/>
      <c r="AI55" s="139"/>
      <c r="AJ55" s="139"/>
      <c r="AK55" s="139"/>
      <c r="AL55" s="140"/>
      <c r="AM55" s="39"/>
      <c r="AN55" s="39"/>
      <c r="AO55" s="39"/>
      <c r="AP55" s="39"/>
      <c r="AQ55" s="114"/>
      <c r="AR55" s="39"/>
      <c r="AS55" s="39"/>
      <c r="AT55" s="39"/>
      <c r="AU55" s="39"/>
      <c r="AV55" s="39"/>
      <c r="AW55" s="39"/>
      <c r="AX55" s="39"/>
    </row>
    <row r="56" spans="1:50" s="38" customFormat="1" ht="15" customHeight="1">
      <c r="A56"/>
      <c r="C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H56" s="138"/>
      <c r="AI56" s="139"/>
      <c r="AJ56" s="139"/>
      <c r="AK56" s="139"/>
      <c r="AL56" s="140"/>
      <c r="AM56" s="39"/>
      <c r="AN56" s="39"/>
      <c r="AO56" s="39"/>
      <c r="AP56" s="39"/>
      <c r="AQ56" s="114"/>
      <c r="AR56" s="39"/>
      <c r="AS56" s="39"/>
      <c r="AT56" s="39"/>
      <c r="AU56" s="39"/>
      <c r="AV56" s="39"/>
      <c r="AW56" s="39"/>
      <c r="AX56" s="39"/>
    </row>
    <row r="57" spans="1:50" s="38" customFormat="1" ht="15" customHeight="1">
      <c r="A57"/>
      <c r="C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H57" s="138"/>
      <c r="AI57" s="139"/>
      <c r="AJ57" s="139"/>
      <c r="AK57" s="139"/>
      <c r="AL57" s="140"/>
      <c r="AM57" s="39"/>
      <c r="AN57" s="39"/>
      <c r="AO57" s="39"/>
      <c r="AP57" s="39"/>
      <c r="AQ57" s="114"/>
      <c r="AR57" s="39"/>
      <c r="AS57" s="39"/>
      <c r="AT57" s="39"/>
      <c r="AU57" s="39"/>
      <c r="AV57" s="39"/>
      <c r="AW57" s="39"/>
      <c r="AX57" s="39"/>
    </row>
    <row r="58" spans="1:50" s="38" customFormat="1" ht="15" customHeight="1">
      <c r="A58"/>
      <c r="C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H58" s="138"/>
      <c r="AI58" s="139"/>
      <c r="AJ58" s="139"/>
      <c r="AK58" s="139"/>
      <c r="AL58" s="140"/>
      <c r="AM58" s="39"/>
      <c r="AN58" s="39"/>
      <c r="AO58" s="39"/>
      <c r="AP58" s="39"/>
      <c r="AQ58" s="114"/>
      <c r="AR58" s="39"/>
      <c r="AS58" s="39"/>
      <c r="AT58" s="39"/>
      <c r="AU58" s="39"/>
      <c r="AV58" s="39"/>
      <c r="AW58" s="39"/>
      <c r="AX58" s="39"/>
    </row>
    <row r="59" spans="1:50" s="38" customFormat="1" ht="15" customHeight="1">
      <c r="A59"/>
      <c r="C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H59" s="138"/>
      <c r="AI59" s="139"/>
      <c r="AJ59" s="139"/>
      <c r="AK59" s="139"/>
      <c r="AL59" s="140"/>
      <c r="AM59" s="39"/>
      <c r="AN59" s="39"/>
      <c r="AO59" s="39"/>
      <c r="AP59" s="39"/>
      <c r="AQ59" s="114"/>
      <c r="AR59" s="39"/>
      <c r="AS59" s="39"/>
      <c r="AT59" s="39"/>
      <c r="AU59" s="39"/>
      <c r="AV59" s="39"/>
      <c r="AW59" s="39"/>
      <c r="AX59" s="39"/>
    </row>
    <row r="60" spans="1:50" s="38" customFormat="1" ht="15" customHeight="1">
      <c r="A60"/>
      <c r="C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H60" s="138"/>
      <c r="AI60" s="139"/>
      <c r="AJ60" s="139"/>
      <c r="AK60" s="139"/>
      <c r="AL60" s="140"/>
      <c r="AM60" s="39"/>
      <c r="AN60" s="39"/>
      <c r="AO60" s="39"/>
      <c r="AP60" s="39"/>
      <c r="AQ60" s="114"/>
      <c r="AR60" s="39"/>
      <c r="AS60" s="39"/>
      <c r="AT60" s="39"/>
      <c r="AU60" s="39"/>
      <c r="AV60" s="39"/>
      <c r="AW60" s="39"/>
      <c r="AX60" s="39"/>
    </row>
    <row r="61" spans="1:50" s="38" customFormat="1" ht="15" customHeight="1">
      <c r="A61"/>
      <c r="C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H61" s="138"/>
      <c r="AI61" s="139"/>
      <c r="AJ61" s="139"/>
      <c r="AK61" s="139"/>
      <c r="AL61" s="140"/>
      <c r="AM61" s="39"/>
      <c r="AN61" s="39"/>
      <c r="AO61" s="39"/>
      <c r="AP61" s="39"/>
      <c r="AQ61" s="114"/>
      <c r="AR61" s="39"/>
      <c r="AS61" s="39"/>
      <c r="AT61" s="39"/>
      <c r="AU61" s="39"/>
      <c r="AV61" s="39"/>
      <c r="AW61" s="39"/>
      <c r="AX61" s="39"/>
    </row>
    <row r="62" spans="1:50" s="38" customFormat="1" ht="15" customHeight="1">
      <c r="A62"/>
      <c r="C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H62" s="138"/>
      <c r="AI62" s="139"/>
      <c r="AJ62" s="139"/>
      <c r="AK62" s="139"/>
      <c r="AL62" s="140"/>
      <c r="AM62" s="39"/>
      <c r="AN62" s="39"/>
      <c r="AO62" s="39"/>
      <c r="AP62" s="39"/>
      <c r="AQ62" s="114"/>
      <c r="AR62" s="39"/>
      <c r="AS62" s="39"/>
      <c r="AT62" s="39"/>
      <c r="AU62" s="39"/>
      <c r="AV62" s="39"/>
      <c r="AW62" s="39"/>
      <c r="AX62" s="39"/>
    </row>
    <row r="63" spans="1:50" s="38" customFormat="1" ht="15" customHeight="1">
      <c r="A63"/>
      <c r="C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H63" s="138"/>
      <c r="AI63" s="139"/>
      <c r="AJ63" s="139"/>
      <c r="AK63" s="139"/>
      <c r="AL63" s="140"/>
      <c r="AM63" s="39"/>
      <c r="AN63" s="39"/>
      <c r="AO63" s="39"/>
      <c r="AP63" s="39"/>
      <c r="AQ63" s="114"/>
      <c r="AR63" s="39"/>
      <c r="AS63" s="39"/>
      <c r="AT63" s="39"/>
      <c r="AU63" s="39"/>
      <c r="AV63" s="39"/>
      <c r="AW63" s="39"/>
      <c r="AX63" s="39"/>
    </row>
    <row r="64" spans="1:50" s="38" customFormat="1" ht="15" customHeight="1">
      <c r="A64"/>
      <c r="C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H64" s="138"/>
      <c r="AI64" s="139"/>
      <c r="AJ64" s="139"/>
      <c r="AK64" s="139"/>
      <c r="AL64" s="140"/>
      <c r="AM64" s="39"/>
      <c r="AN64" s="39"/>
      <c r="AO64" s="39"/>
      <c r="AP64" s="39"/>
      <c r="AQ64" s="114"/>
      <c r="AR64" s="39"/>
      <c r="AS64" s="39"/>
      <c r="AT64" s="39"/>
      <c r="AU64" s="39"/>
      <c r="AV64" s="39"/>
      <c r="AW64" s="39"/>
      <c r="AX64" s="39"/>
    </row>
    <row r="65" spans="1:50" s="38" customFormat="1" ht="15" customHeight="1">
      <c r="A65"/>
      <c r="C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H65" s="138"/>
      <c r="AI65" s="139"/>
      <c r="AJ65" s="139"/>
      <c r="AK65" s="139"/>
      <c r="AL65" s="140"/>
      <c r="AM65" s="39"/>
      <c r="AN65" s="39"/>
      <c r="AO65" s="39"/>
      <c r="AP65" s="39"/>
      <c r="AQ65" s="114"/>
      <c r="AR65" s="39"/>
      <c r="AS65" s="39"/>
      <c r="AT65" s="39"/>
      <c r="AU65" s="39"/>
      <c r="AV65" s="39"/>
      <c r="AW65" s="39"/>
      <c r="AX65" s="39"/>
    </row>
    <row r="66" spans="1:50" s="38" customFormat="1" ht="15" customHeight="1">
      <c r="A66"/>
      <c r="C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H66" s="138"/>
      <c r="AI66" s="139"/>
      <c r="AJ66" s="139"/>
      <c r="AK66" s="139"/>
      <c r="AL66" s="140"/>
      <c r="AM66" s="39"/>
      <c r="AN66" s="39"/>
      <c r="AO66" s="39"/>
      <c r="AP66" s="39"/>
      <c r="AQ66" s="114"/>
      <c r="AR66" s="39"/>
      <c r="AS66" s="39"/>
      <c r="AT66" s="39"/>
      <c r="AU66" s="39"/>
      <c r="AV66" s="39"/>
      <c r="AW66" s="39"/>
      <c r="AX66" s="39"/>
    </row>
    <row r="67" spans="1:50" s="38" customFormat="1" ht="15" customHeight="1">
      <c r="A67"/>
      <c r="C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H67" s="138"/>
      <c r="AI67" s="139"/>
      <c r="AJ67" s="139"/>
      <c r="AK67" s="139"/>
      <c r="AL67" s="140"/>
      <c r="AM67" s="39"/>
      <c r="AN67" s="39"/>
      <c r="AO67" s="39"/>
      <c r="AP67" s="39"/>
      <c r="AQ67" s="114"/>
      <c r="AR67" s="39"/>
      <c r="AS67" s="39"/>
      <c r="AT67" s="39"/>
      <c r="AU67" s="39"/>
      <c r="AV67" s="39"/>
      <c r="AW67" s="39"/>
      <c r="AX67" s="39"/>
    </row>
    <row r="68" spans="1:50" s="38" customFormat="1" ht="15" customHeight="1">
      <c r="A68"/>
      <c r="C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H68" s="138"/>
      <c r="AI68" s="139"/>
      <c r="AJ68" s="139"/>
      <c r="AK68" s="139"/>
      <c r="AL68" s="140"/>
      <c r="AM68" s="39"/>
      <c r="AN68" s="39"/>
      <c r="AO68" s="39"/>
      <c r="AP68" s="39"/>
      <c r="AQ68" s="114"/>
      <c r="AR68" s="39"/>
      <c r="AS68" s="39"/>
      <c r="AT68" s="39"/>
      <c r="AU68" s="39"/>
      <c r="AV68" s="39"/>
      <c r="AW68" s="39"/>
      <c r="AX68" s="39"/>
    </row>
    <row r="69" spans="1:50" s="38" customFormat="1" ht="15" customHeight="1">
      <c r="A69"/>
      <c r="C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H69" s="138"/>
      <c r="AI69" s="139"/>
      <c r="AJ69" s="139"/>
      <c r="AK69" s="139"/>
      <c r="AL69" s="140"/>
      <c r="AM69" s="39"/>
      <c r="AN69" s="39"/>
      <c r="AO69" s="39"/>
      <c r="AP69" s="39"/>
      <c r="AQ69" s="114"/>
      <c r="AR69" s="39"/>
      <c r="AS69" s="39"/>
      <c r="AT69" s="39"/>
      <c r="AU69" s="39"/>
      <c r="AV69" s="39"/>
      <c r="AW69" s="39"/>
      <c r="AX69" s="39"/>
    </row>
    <row r="70" spans="1:50" s="38" customFormat="1" ht="15" customHeight="1">
      <c r="A70"/>
      <c r="C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H70" s="138"/>
      <c r="AI70" s="139"/>
      <c r="AJ70" s="139"/>
      <c r="AK70" s="139"/>
      <c r="AL70" s="140"/>
      <c r="AM70" s="39"/>
      <c r="AN70" s="39"/>
      <c r="AO70" s="39"/>
      <c r="AP70" s="39"/>
      <c r="AQ70" s="114"/>
      <c r="AR70" s="39"/>
      <c r="AS70" s="39"/>
      <c r="AT70" s="39"/>
      <c r="AU70" s="39"/>
      <c r="AV70" s="39"/>
      <c r="AW70" s="39"/>
      <c r="AX70" s="39"/>
    </row>
    <row r="71" spans="1:50" s="38" customFormat="1" ht="15" customHeight="1">
      <c r="A71"/>
      <c r="C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H71" s="138"/>
      <c r="AI71" s="139"/>
      <c r="AJ71" s="139"/>
      <c r="AK71" s="139"/>
      <c r="AL71" s="140"/>
      <c r="AM71" s="39"/>
      <c r="AN71" s="39"/>
      <c r="AO71" s="39"/>
      <c r="AP71" s="39"/>
      <c r="AQ71" s="114"/>
      <c r="AR71" s="39"/>
      <c r="AS71" s="39"/>
      <c r="AT71" s="39"/>
      <c r="AU71" s="39"/>
      <c r="AV71" s="39"/>
      <c r="AW71" s="39"/>
      <c r="AX71" s="39"/>
    </row>
    <row r="72" spans="1:50" s="38" customFormat="1" ht="15" customHeight="1">
      <c r="A72"/>
      <c r="C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H72" s="138"/>
      <c r="AI72" s="139"/>
      <c r="AJ72" s="139"/>
      <c r="AK72" s="139"/>
      <c r="AL72" s="140"/>
      <c r="AM72" s="39"/>
      <c r="AN72" s="39"/>
      <c r="AO72" s="39"/>
      <c r="AP72" s="39"/>
      <c r="AQ72" s="114"/>
      <c r="AR72" s="39"/>
      <c r="AS72" s="39"/>
      <c r="AT72" s="39"/>
      <c r="AU72" s="39"/>
      <c r="AV72" s="39"/>
      <c r="AW72" s="39"/>
      <c r="AX72" s="39"/>
    </row>
    <row r="73" spans="1:50" s="38" customFormat="1" ht="15" customHeight="1">
      <c r="A73"/>
      <c r="C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H73" s="138"/>
      <c r="AI73" s="139"/>
      <c r="AJ73" s="139"/>
      <c r="AK73" s="139"/>
      <c r="AL73" s="140"/>
      <c r="AM73" s="39"/>
      <c r="AN73" s="39"/>
      <c r="AO73" s="39"/>
      <c r="AP73" s="39"/>
      <c r="AQ73" s="114"/>
      <c r="AR73" s="39"/>
      <c r="AS73" s="39"/>
      <c r="AT73" s="39"/>
      <c r="AU73" s="39"/>
      <c r="AV73" s="39"/>
      <c r="AW73" s="39"/>
      <c r="AX73" s="39"/>
    </row>
    <row r="74" spans="1:50" s="38" customFormat="1" ht="15" customHeight="1">
      <c r="A74"/>
      <c r="C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H74" s="138"/>
      <c r="AI74" s="139"/>
      <c r="AJ74" s="139"/>
      <c r="AK74" s="139"/>
      <c r="AL74" s="140"/>
      <c r="AM74" s="39"/>
      <c r="AN74" s="39"/>
      <c r="AO74" s="39"/>
      <c r="AP74" s="39"/>
      <c r="AQ74" s="114"/>
      <c r="AR74" s="39"/>
      <c r="AS74" s="39"/>
      <c r="AT74" s="39"/>
      <c r="AU74" s="39"/>
      <c r="AV74" s="39"/>
      <c r="AW74" s="39"/>
      <c r="AX74" s="39"/>
    </row>
    <row r="75" spans="1:50" s="38" customFormat="1" ht="15" customHeight="1">
      <c r="A75"/>
      <c r="C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H75" s="138"/>
      <c r="AI75" s="139"/>
      <c r="AJ75" s="139"/>
      <c r="AK75" s="139"/>
      <c r="AL75" s="140"/>
      <c r="AM75" s="39"/>
      <c r="AN75" s="39"/>
      <c r="AO75" s="39"/>
      <c r="AP75" s="39"/>
      <c r="AQ75" s="114"/>
      <c r="AR75" s="39"/>
      <c r="AS75" s="39"/>
      <c r="AT75" s="39"/>
      <c r="AU75" s="39"/>
      <c r="AV75" s="39"/>
      <c r="AW75" s="39"/>
      <c r="AX75" s="39"/>
    </row>
    <row r="76" spans="1:50" s="38" customFormat="1" ht="15" customHeight="1">
      <c r="A76"/>
      <c r="C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H76" s="138"/>
      <c r="AI76" s="139"/>
      <c r="AJ76" s="139"/>
      <c r="AK76" s="139"/>
      <c r="AL76" s="140"/>
      <c r="AM76" s="39"/>
      <c r="AN76" s="39"/>
      <c r="AO76" s="39"/>
      <c r="AP76" s="39"/>
      <c r="AQ76" s="114"/>
      <c r="AR76" s="39"/>
      <c r="AS76" s="39"/>
      <c r="AT76" s="39"/>
      <c r="AU76" s="39"/>
      <c r="AV76" s="39"/>
      <c r="AW76" s="39"/>
      <c r="AX76" s="39"/>
    </row>
    <row r="77" spans="1:50" s="38" customFormat="1" ht="15" customHeight="1">
      <c r="A77"/>
      <c r="C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H77" s="138"/>
      <c r="AI77" s="139"/>
      <c r="AJ77" s="139"/>
      <c r="AK77" s="139"/>
      <c r="AL77" s="140"/>
      <c r="AM77" s="39"/>
      <c r="AN77" s="39"/>
      <c r="AO77" s="39"/>
      <c r="AP77" s="39"/>
      <c r="AQ77" s="114"/>
      <c r="AR77" s="39"/>
      <c r="AS77" s="39"/>
      <c r="AT77" s="39"/>
      <c r="AU77" s="39"/>
      <c r="AV77" s="39"/>
      <c r="AW77" s="39"/>
      <c r="AX77" s="39"/>
    </row>
    <row r="78" spans="1:50" s="38" customFormat="1" ht="15" customHeight="1">
      <c r="A78"/>
      <c r="C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H78" s="138"/>
      <c r="AI78" s="139"/>
      <c r="AJ78" s="139"/>
      <c r="AK78" s="139"/>
      <c r="AL78" s="140"/>
      <c r="AM78" s="39"/>
      <c r="AN78" s="39"/>
      <c r="AO78" s="39"/>
      <c r="AP78" s="39"/>
      <c r="AQ78" s="114"/>
      <c r="AR78" s="39"/>
      <c r="AS78" s="39"/>
      <c r="AT78" s="39"/>
      <c r="AU78" s="39"/>
      <c r="AV78" s="39"/>
      <c r="AW78" s="39"/>
      <c r="AX78" s="39"/>
    </row>
    <row r="79" spans="1:50" s="38" customFormat="1" ht="15" customHeight="1">
      <c r="A79"/>
      <c r="C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H79" s="138"/>
      <c r="AI79" s="139"/>
      <c r="AJ79" s="139"/>
      <c r="AK79" s="139"/>
      <c r="AL79" s="140"/>
      <c r="AM79" s="39"/>
      <c r="AN79" s="39"/>
      <c r="AO79" s="39"/>
      <c r="AP79" s="39"/>
      <c r="AQ79" s="114"/>
      <c r="AR79" s="39"/>
      <c r="AS79" s="39"/>
      <c r="AT79" s="39"/>
      <c r="AU79" s="39"/>
      <c r="AV79" s="39"/>
      <c r="AW79" s="39"/>
      <c r="AX79" s="39"/>
    </row>
    <row r="80" spans="1:50" s="38" customFormat="1" ht="15" customHeight="1">
      <c r="A80"/>
      <c r="C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H80" s="138"/>
      <c r="AI80" s="139"/>
      <c r="AJ80" s="139"/>
      <c r="AK80" s="139"/>
      <c r="AL80" s="140"/>
      <c r="AM80" s="39"/>
      <c r="AN80" s="39"/>
      <c r="AO80" s="39"/>
      <c r="AP80" s="39"/>
      <c r="AQ80" s="114"/>
      <c r="AR80" s="39"/>
      <c r="AS80" s="39"/>
      <c r="AT80" s="39"/>
      <c r="AU80" s="39"/>
      <c r="AV80" s="39"/>
      <c r="AW80" s="39"/>
      <c r="AX80" s="39"/>
    </row>
    <row r="81" spans="1:50" s="38" customFormat="1" ht="15" customHeight="1">
      <c r="A81"/>
      <c r="C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H81" s="138"/>
      <c r="AI81" s="139"/>
      <c r="AJ81" s="139"/>
      <c r="AK81" s="139"/>
      <c r="AL81" s="140"/>
      <c r="AM81" s="39"/>
      <c r="AN81" s="39"/>
      <c r="AO81" s="39"/>
      <c r="AP81" s="39"/>
      <c r="AQ81" s="114"/>
      <c r="AR81" s="39"/>
      <c r="AS81" s="39"/>
      <c r="AT81" s="39"/>
      <c r="AU81" s="39"/>
      <c r="AV81" s="39"/>
      <c r="AW81" s="39"/>
      <c r="AX81" s="39"/>
    </row>
    <row r="82" spans="1:50" s="38" customFormat="1" ht="15" customHeight="1">
      <c r="A82"/>
      <c r="C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H82" s="138"/>
      <c r="AI82" s="139"/>
      <c r="AJ82" s="139"/>
      <c r="AK82" s="139"/>
      <c r="AL82" s="140"/>
      <c r="AM82" s="39"/>
      <c r="AN82" s="39"/>
      <c r="AO82" s="39"/>
      <c r="AP82" s="39"/>
      <c r="AQ82" s="114"/>
      <c r="AR82" s="39"/>
      <c r="AS82" s="39"/>
      <c r="AT82" s="39"/>
      <c r="AU82" s="39"/>
      <c r="AV82" s="39"/>
      <c r="AW82" s="39"/>
      <c r="AX82" s="39"/>
    </row>
    <row r="83" spans="1:50" s="38" customFormat="1" ht="15" customHeight="1">
      <c r="A83"/>
      <c r="C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H83" s="138"/>
      <c r="AI83" s="139"/>
      <c r="AJ83" s="139"/>
      <c r="AK83" s="139"/>
      <c r="AL83" s="140"/>
      <c r="AM83" s="39"/>
      <c r="AN83" s="39"/>
      <c r="AO83" s="39"/>
      <c r="AP83" s="39"/>
      <c r="AQ83" s="114"/>
      <c r="AR83" s="39"/>
      <c r="AS83" s="39"/>
      <c r="AT83" s="39"/>
      <c r="AU83" s="39"/>
      <c r="AV83" s="39"/>
      <c r="AW83" s="39"/>
      <c r="AX83" s="39"/>
    </row>
    <row r="84" spans="1:50" s="38" customFormat="1" ht="15" customHeight="1">
      <c r="A84"/>
      <c r="C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H84" s="138"/>
      <c r="AI84" s="139"/>
      <c r="AJ84" s="139"/>
      <c r="AK84" s="139"/>
      <c r="AL84" s="140"/>
      <c r="AM84" s="39"/>
      <c r="AN84" s="39"/>
      <c r="AO84" s="39"/>
      <c r="AP84" s="39"/>
      <c r="AQ84" s="114"/>
      <c r="AR84" s="39"/>
      <c r="AS84" s="39"/>
      <c r="AT84" s="39"/>
      <c r="AU84" s="39"/>
      <c r="AV84" s="39"/>
      <c r="AW84" s="39"/>
      <c r="AX84" s="39"/>
    </row>
    <row r="85" spans="1:50" s="38" customFormat="1" ht="15" customHeight="1">
      <c r="A85"/>
      <c r="C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H85" s="138"/>
      <c r="AI85" s="139"/>
      <c r="AJ85" s="139"/>
      <c r="AK85" s="139"/>
      <c r="AL85" s="140"/>
      <c r="AM85" s="39"/>
      <c r="AN85" s="39"/>
      <c r="AO85" s="39"/>
      <c r="AP85" s="39"/>
      <c r="AQ85" s="114"/>
      <c r="AR85" s="39"/>
      <c r="AS85" s="39"/>
      <c r="AT85" s="39"/>
      <c r="AU85" s="39"/>
      <c r="AV85" s="39"/>
      <c r="AW85" s="39"/>
      <c r="AX85" s="39"/>
    </row>
    <row r="86" spans="1:50" s="38" customFormat="1" ht="15" customHeight="1">
      <c r="A86"/>
      <c r="C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H86" s="138"/>
      <c r="AI86" s="139"/>
      <c r="AJ86" s="139"/>
      <c r="AK86" s="139"/>
      <c r="AL86" s="140"/>
      <c r="AM86" s="39"/>
      <c r="AN86" s="39"/>
      <c r="AO86" s="39"/>
      <c r="AP86" s="39"/>
      <c r="AQ86" s="114"/>
      <c r="AR86" s="39"/>
      <c r="AS86" s="39"/>
      <c r="AT86" s="39"/>
      <c r="AU86" s="39"/>
      <c r="AV86" s="39"/>
      <c r="AW86" s="39"/>
      <c r="AX86" s="39"/>
    </row>
    <row r="87" spans="1:50" s="38" customFormat="1" ht="15" customHeight="1">
      <c r="A87"/>
      <c r="C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H87" s="138"/>
      <c r="AI87" s="139"/>
      <c r="AJ87" s="139"/>
      <c r="AK87" s="139"/>
      <c r="AL87" s="140"/>
      <c r="AM87" s="39"/>
      <c r="AN87" s="39"/>
      <c r="AO87" s="39"/>
      <c r="AP87" s="39"/>
      <c r="AQ87" s="114"/>
      <c r="AR87" s="39"/>
      <c r="AS87" s="39"/>
      <c r="AT87" s="39"/>
      <c r="AU87" s="39"/>
      <c r="AV87" s="39"/>
      <c r="AW87" s="39"/>
      <c r="AX87" s="39"/>
    </row>
    <row r="88" spans="1:50" s="38" customFormat="1" ht="15" customHeight="1">
      <c r="A88"/>
      <c r="C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H88" s="138"/>
      <c r="AI88" s="139"/>
      <c r="AJ88" s="139"/>
      <c r="AK88" s="139"/>
      <c r="AL88" s="140"/>
      <c r="AM88" s="39"/>
      <c r="AN88" s="39"/>
      <c r="AO88" s="39"/>
      <c r="AP88" s="39"/>
      <c r="AQ88" s="114"/>
      <c r="AR88" s="39"/>
      <c r="AS88" s="39"/>
      <c r="AT88" s="39"/>
      <c r="AU88" s="39"/>
      <c r="AV88" s="39"/>
      <c r="AW88" s="39"/>
      <c r="AX88" s="39"/>
    </row>
    <row r="89" spans="1:50" s="38" customFormat="1" ht="15" customHeight="1">
      <c r="A89"/>
      <c r="C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H89" s="138"/>
      <c r="AI89" s="139"/>
      <c r="AJ89" s="139"/>
      <c r="AK89" s="139"/>
      <c r="AL89" s="140"/>
      <c r="AM89" s="39"/>
      <c r="AN89" s="39"/>
      <c r="AO89" s="39"/>
      <c r="AP89" s="39"/>
      <c r="AQ89" s="114"/>
      <c r="AR89" s="39"/>
      <c r="AS89" s="39"/>
      <c r="AT89" s="39"/>
      <c r="AU89" s="39"/>
      <c r="AV89" s="39"/>
      <c r="AW89" s="39"/>
      <c r="AX89" s="39"/>
    </row>
    <row r="90" spans="1:50" s="38" customFormat="1" ht="15" customHeight="1">
      <c r="A90"/>
      <c r="C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H90" s="138"/>
      <c r="AI90" s="139"/>
      <c r="AJ90" s="139"/>
      <c r="AK90" s="139"/>
      <c r="AL90" s="140"/>
      <c r="AM90" s="39"/>
      <c r="AN90" s="39"/>
      <c r="AO90" s="39"/>
      <c r="AP90" s="39"/>
      <c r="AQ90" s="114"/>
      <c r="AR90" s="39"/>
      <c r="AS90" s="39"/>
      <c r="AT90" s="39"/>
      <c r="AU90" s="39"/>
      <c r="AV90" s="39"/>
      <c r="AW90" s="39"/>
      <c r="AX90" s="39"/>
    </row>
    <row r="91" spans="1:50" s="38" customFormat="1" ht="15" customHeight="1">
      <c r="A91"/>
      <c r="C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H91" s="138"/>
      <c r="AI91" s="139"/>
      <c r="AJ91" s="139"/>
      <c r="AK91" s="139"/>
      <c r="AL91" s="140"/>
      <c r="AM91" s="39"/>
      <c r="AN91" s="39"/>
      <c r="AO91" s="39"/>
      <c r="AP91" s="39"/>
      <c r="AQ91" s="114"/>
      <c r="AR91" s="39"/>
      <c r="AS91" s="39"/>
      <c r="AT91" s="39"/>
      <c r="AU91" s="39"/>
      <c r="AV91" s="39"/>
      <c r="AW91" s="39"/>
      <c r="AX91" s="39"/>
    </row>
    <row r="92" spans="1:50" s="38" customFormat="1" ht="15" customHeight="1">
      <c r="A92"/>
      <c r="C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H92" s="138"/>
      <c r="AI92" s="139"/>
      <c r="AJ92" s="139"/>
      <c r="AK92" s="139"/>
      <c r="AL92" s="140"/>
      <c r="AM92" s="39"/>
      <c r="AN92" s="39"/>
      <c r="AO92" s="39"/>
      <c r="AP92" s="39"/>
      <c r="AQ92" s="114"/>
      <c r="AR92" s="39"/>
      <c r="AS92" s="39"/>
      <c r="AT92" s="39"/>
      <c r="AU92" s="39"/>
      <c r="AV92" s="39"/>
      <c r="AW92" s="39"/>
      <c r="AX92" s="39"/>
    </row>
    <row r="93" spans="1:50" s="38" customFormat="1" ht="15" customHeight="1">
      <c r="A93"/>
      <c r="C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H93" s="138"/>
      <c r="AI93" s="139"/>
      <c r="AJ93" s="139"/>
      <c r="AK93" s="139"/>
      <c r="AL93" s="140"/>
      <c r="AM93" s="39"/>
      <c r="AN93" s="39"/>
      <c r="AO93" s="39"/>
      <c r="AP93" s="39"/>
      <c r="AQ93" s="114"/>
      <c r="AR93" s="39"/>
      <c r="AS93" s="39"/>
      <c r="AT93" s="39"/>
      <c r="AU93" s="39"/>
      <c r="AV93" s="39"/>
      <c r="AW93" s="39"/>
      <c r="AX93" s="39"/>
    </row>
    <row r="94" spans="1:50" s="38" customFormat="1" ht="15" customHeight="1">
      <c r="A94"/>
      <c r="C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H94" s="138"/>
      <c r="AI94" s="139"/>
      <c r="AJ94" s="139"/>
      <c r="AK94" s="139"/>
      <c r="AL94" s="140"/>
      <c r="AM94" s="39"/>
      <c r="AN94" s="39"/>
      <c r="AO94" s="39"/>
      <c r="AP94" s="39"/>
      <c r="AQ94" s="114"/>
      <c r="AR94" s="39"/>
      <c r="AS94" s="39"/>
      <c r="AT94" s="39"/>
      <c r="AU94" s="39"/>
      <c r="AV94" s="39"/>
      <c r="AW94" s="39"/>
      <c r="AX94" s="39"/>
    </row>
    <row r="95" spans="1:50" s="38" customFormat="1" ht="15" customHeight="1">
      <c r="A95"/>
      <c r="C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H95" s="138"/>
      <c r="AI95" s="139"/>
      <c r="AJ95" s="139"/>
      <c r="AK95" s="139"/>
      <c r="AL95" s="140"/>
      <c r="AM95" s="39"/>
      <c r="AN95" s="39"/>
      <c r="AO95" s="39"/>
      <c r="AP95" s="39"/>
      <c r="AQ95" s="114"/>
      <c r="AR95" s="39"/>
      <c r="AS95" s="39"/>
      <c r="AT95" s="39"/>
      <c r="AU95" s="39"/>
      <c r="AV95" s="39"/>
      <c r="AW95" s="39"/>
      <c r="AX95" s="39"/>
    </row>
    <row r="96" spans="1:50" s="38" customFormat="1" ht="15" customHeight="1">
      <c r="A96"/>
      <c r="C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H96" s="138"/>
      <c r="AI96" s="139"/>
      <c r="AJ96" s="139"/>
      <c r="AK96" s="139"/>
      <c r="AL96" s="140"/>
      <c r="AM96" s="39"/>
      <c r="AN96" s="39"/>
      <c r="AO96" s="39"/>
      <c r="AP96" s="39"/>
      <c r="AQ96" s="114"/>
      <c r="AR96" s="39"/>
      <c r="AS96" s="39"/>
      <c r="AT96" s="39"/>
      <c r="AU96" s="39"/>
      <c r="AV96" s="39"/>
      <c r="AW96" s="39"/>
      <c r="AX96" s="39"/>
    </row>
    <row r="97" spans="1:50" s="38" customFormat="1" ht="15" customHeight="1">
      <c r="A97"/>
      <c r="C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H97" s="138"/>
      <c r="AI97" s="139"/>
      <c r="AJ97" s="139"/>
      <c r="AK97" s="139"/>
      <c r="AL97" s="140"/>
      <c r="AM97" s="39"/>
      <c r="AN97" s="39"/>
      <c r="AO97" s="39"/>
      <c r="AP97" s="39"/>
      <c r="AQ97" s="114"/>
      <c r="AR97" s="39"/>
      <c r="AS97" s="39"/>
      <c r="AT97" s="39"/>
      <c r="AU97" s="39"/>
      <c r="AV97" s="39"/>
      <c r="AW97" s="39"/>
      <c r="AX97" s="39"/>
    </row>
    <row r="98" spans="1:50" s="38" customFormat="1" ht="15" customHeight="1">
      <c r="A98"/>
      <c r="C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H98" s="138"/>
      <c r="AI98" s="139"/>
      <c r="AJ98" s="139"/>
      <c r="AK98" s="139"/>
      <c r="AL98" s="140"/>
      <c r="AM98" s="39"/>
      <c r="AN98" s="39"/>
      <c r="AO98" s="39"/>
      <c r="AP98" s="39"/>
      <c r="AQ98" s="114"/>
      <c r="AR98" s="39"/>
      <c r="AS98" s="39"/>
      <c r="AT98" s="39"/>
      <c r="AU98" s="39"/>
      <c r="AV98" s="39"/>
      <c r="AW98" s="39"/>
      <c r="AX98" s="39"/>
    </row>
    <row r="99" spans="1:50" s="38" customFormat="1" ht="15" customHeight="1">
      <c r="A99"/>
      <c r="C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H99" s="138"/>
      <c r="AI99" s="139"/>
      <c r="AJ99" s="139"/>
      <c r="AK99" s="139"/>
      <c r="AL99" s="140"/>
      <c r="AM99" s="39"/>
      <c r="AN99" s="39"/>
      <c r="AO99" s="39"/>
      <c r="AP99" s="39"/>
      <c r="AQ99" s="114"/>
      <c r="AR99" s="39"/>
      <c r="AS99" s="39"/>
      <c r="AT99" s="39"/>
      <c r="AU99" s="39"/>
      <c r="AV99" s="39"/>
      <c r="AW99" s="39"/>
      <c r="AX99" s="39"/>
    </row>
    <row r="100" spans="1:50" s="38" customFormat="1" ht="15" customHeight="1">
      <c r="A100"/>
      <c r="C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H100" s="138"/>
      <c r="AI100" s="139"/>
      <c r="AJ100" s="139"/>
      <c r="AK100" s="139"/>
      <c r="AL100" s="140"/>
      <c r="AM100" s="39"/>
      <c r="AN100" s="39"/>
      <c r="AO100" s="39"/>
      <c r="AP100" s="39"/>
      <c r="AQ100" s="114"/>
      <c r="AR100" s="39"/>
      <c r="AS100" s="39"/>
      <c r="AT100" s="39"/>
      <c r="AU100" s="39"/>
      <c r="AV100" s="39"/>
      <c r="AW100" s="39"/>
      <c r="AX100" s="39"/>
    </row>
    <row r="101" spans="1:50" s="38" customFormat="1" ht="15" customHeight="1">
      <c r="A101"/>
      <c r="C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H101" s="138"/>
      <c r="AI101" s="139"/>
      <c r="AJ101" s="139"/>
      <c r="AK101" s="139"/>
      <c r="AL101" s="140"/>
      <c r="AM101" s="39"/>
      <c r="AN101" s="39"/>
      <c r="AO101" s="39"/>
      <c r="AP101" s="39"/>
      <c r="AQ101" s="114"/>
      <c r="AR101" s="39"/>
      <c r="AS101" s="39"/>
      <c r="AT101" s="39"/>
      <c r="AU101" s="39"/>
      <c r="AV101" s="39"/>
      <c r="AW101" s="39"/>
      <c r="AX101" s="39"/>
    </row>
    <row r="102" spans="1:50" s="38" customFormat="1" ht="15" customHeight="1">
      <c r="A102"/>
      <c r="C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H102" s="138"/>
      <c r="AI102" s="139"/>
      <c r="AJ102" s="139"/>
      <c r="AK102" s="139"/>
      <c r="AL102" s="140"/>
      <c r="AM102" s="39"/>
      <c r="AN102" s="39"/>
      <c r="AO102" s="39"/>
      <c r="AP102" s="39"/>
      <c r="AQ102" s="114"/>
      <c r="AR102" s="39"/>
      <c r="AS102" s="39"/>
      <c r="AT102" s="39"/>
      <c r="AU102" s="39"/>
      <c r="AV102" s="39"/>
      <c r="AW102" s="39"/>
      <c r="AX102" s="39"/>
    </row>
    <row r="103" spans="1:50" s="38" customFormat="1" ht="15" customHeight="1">
      <c r="A103"/>
      <c r="C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H103" s="138"/>
      <c r="AI103" s="139"/>
      <c r="AJ103" s="139"/>
      <c r="AK103" s="139"/>
      <c r="AL103" s="140"/>
      <c r="AM103" s="39"/>
      <c r="AN103" s="39"/>
      <c r="AO103" s="39"/>
      <c r="AP103" s="39"/>
      <c r="AQ103" s="114"/>
      <c r="AR103" s="39"/>
      <c r="AS103" s="39"/>
      <c r="AT103" s="39"/>
      <c r="AU103" s="39"/>
      <c r="AV103" s="39"/>
      <c r="AW103" s="39"/>
      <c r="AX103" s="39"/>
    </row>
    <row r="104" spans="1:50" s="38" customFormat="1" ht="15" customHeight="1">
      <c r="A104"/>
      <c r="C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H104" s="138"/>
      <c r="AI104" s="139"/>
      <c r="AJ104" s="139"/>
      <c r="AK104" s="139"/>
      <c r="AL104" s="140"/>
      <c r="AM104" s="39"/>
      <c r="AN104" s="39"/>
      <c r="AO104" s="39"/>
      <c r="AP104" s="39"/>
      <c r="AQ104" s="114"/>
      <c r="AR104" s="39"/>
      <c r="AS104" s="39"/>
      <c r="AT104" s="39"/>
      <c r="AU104" s="39"/>
      <c r="AV104" s="39"/>
      <c r="AW104" s="39"/>
      <c r="AX104" s="39"/>
    </row>
    <row r="105" spans="34:50" ht="15" customHeight="1">
      <c r="AH105" s="127"/>
      <c r="AI105" s="126"/>
      <c r="AJ105" s="128"/>
      <c r="AK105" s="126"/>
      <c r="AL105" s="136"/>
      <c r="AP105" s="15"/>
      <c r="AQ105" s="46"/>
      <c r="AR105" s="15"/>
      <c r="AS105" s="35"/>
      <c r="AT105" s="35"/>
      <c r="AU105" s="35"/>
      <c r="AV105" s="35"/>
      <c r="AW105" s="35"/>
      <c r="AX105" s="15"/>
    </row>
    <row r="106" spans="34:50" ht="15" customHeight="1">
      <c r="AH106" s="127"/>
      <c r="AI106" s="126"/>
      <c r="AJ106" s="128"/>
      <c r="AK106" s="126"/>
      <c r="AL106" s="136"/>
      <c r="AP106" s="15"/>
      <c r="AQ106" s="46"/>
      <c r="AR106" s="15"/>
      <c r="AS106" s="35"/>
      <c r="AT106" s="35"/>
      <c r="AU106" s="35"/>
      <c r="AV106" s="35"/>
      <c r="AW106" s="35"/>
      <c r="AX106" s="15"/>
    </row>
    <row r="107" spans="34:50" ht="15" customHeight="1">
      <c r="AH107" s="127"/>
      <c r="AI107" s="126"/>
      <c r="AJ107" s="128"/>
      <c r="AK107" s="126"/>
      <c r="AL107" s="136"/>
      <c r="AP107" s="15"/>
      <c r="AQ107" s="46"/>
      <c r="AR107" s="15"/>
      <c r="AS107" s="35"/>
      <c r="AT107" s="35"/>
      <c r="AU107" s="35"/>
      <c r="AV107" s="35"/>
      <c r="AW107" s="35"/>
      <c r="AX107" s="15"/>
    </row>
    <row r="108" spans="34:50" ht="15" customHeight="1">
      <c r="AH108" s="127"/>
      <c r="AI108" s="126"/>
      <c r="AJ108" s="128"/>
      <c r="AK108" s="126"/>
      <c r="AL108" s="136"/>
      <c r="AP108" s="15"/>
      <c r="AQ108" s="46"/>
      <c r="AR108" s="15"/>
      <c r="AS108" s="35"/>
      <c r="AT108" s="35"/>
      <c r="AU108" s="35"/>
      <c r="AV108" s="35"/>
      <c r="AW108" s="35"/>
      <c r="AX108" s="15"/>
    </row>
    <row r="109" spans="34:50" ht="15" customHeight="1">
      <c r="AH109" s="127"/>
      <c r="AI109" s="126"/>
      <c r="AJ109" s="128"/>
      <c r="AK109" s="126"/>
      <c r="AL109" s="136"/>
      <c r="AP109" s="15"/>
      <c r="AQ109" s="46"/>
      <c r="AR109" s="15"/>
      <c r="AS109" s="35"/>
      <c r="AT109" s="35"/>
      <c r="AU109" s="35"/>
      <c r="AV109" s="35"/>
      <c r="AW109" s="35"/>
      <c r="AX109" s="15"/>
    </row>
    <row r="110" spans="34:50" ht="15" customHeight="1">
      <c r="AH110" s="127"/>
      <c r="AI110" s="126"/>
      <c r="AJ110" s="128"/>
      <c r="AK110" s="126"/>
      <c r="AL110" s="136"/>
      <c r="AP110" s="15"/>
      <c r="AQ110" s="46"/>
      <c r="AR110" s="15"/>
      <c r="AS110" s="35"/>
      <c r="AT110" s="35"/>
      <c r="AU110" s="35"/>
      <c r="AV110" s="35"/>
      <c r="AW110" s="35"/>
      <c r="AX110" s="15"/>
    </row>
    <row r="111" spans="34:50" ht="15" customHeight="1">
      <c r="AH111" s="127"/>
      <c r="AI111" s="126"/>
      <c r="AJ111" s="128"/>
      <c r="AK111" s="126"/>
      <c r="AL111" s="136"/>
      <c r="AP111" s="15"/>
      <c r="AQ111" s="46"/>
      <c r="AR111" s="15"/>
      <c r="AS111" s="35"/>
      <c r="AT111" s="35"/>
      <c r="AU111" s="35"/>
      <c r="AV111" s="35"/>
      <c r="AW111" s="35"/>
      <c r="AX111" s="15"/>
    </row>
    <row r="112" spans="34:50" ht="15" customHeight="1">
      <c r="AH112" s="127"/>
      <c r="AI112" s="126"/>
      <c r="AJ112" s="128"/>
      <c r="AK112" s="126"/>
      <c r="AL112" s="136"/>
      <c r="AP112" s="15"/>
      <c r="AQ112" s="46"/>
      <c r="AR112" s="15"/>
      <c r="AS112" s="35"/>
      <c r="AT112" s="35"/>
      <c r="AU112" s="35"/>
      <c r="AV112" s="35"/>
      <c r="AW112" s="35"/>
      <c r="AX112" s="15"/>
    </row>
    <row r="113" spans="34:50" ht="15" customHeight="1">
      <c r="AH113" s="127"/>
      <c r="AI113" s="126"/>
      <c r="AJ113" s="128"/>
      <c r="AK113" s="126"/>
      <c r="AL113" s="136"/>
      <c r="AP113" s="15"/>
      <c r="AQ113" s="46"/>
      <c r="AR113" s="15"/>
      <c r="AS113" s="35"/>
      <c r="AT113" s="35"/>
      <c r="AU113" s="35"/>
      <c r="AV113" s="35"/>
      <c r="AW113" s="35"/>
      <c r="AX113" s="15"/>
    </row>
    <row r="114" spans="34:50" ht="16.5" customHeight="1">
      <c r="AH114" s="127"/>
      <c r="AI114" s="126"/>
      <c r="AJ114" s="128"/>
      <c r="AK114" s="126"/>
      <c r="AL114" s="136"/>
      <c r="AP114" s="15"/>
      <c r="AQ114" s="46"/>
      <c r="AR114" s="15"/>
      <c r="AS114" s="35"/>
      <c r="AT114" s="35"/>
      <c r="AU114" s="35"/>
      <c r="AV114" s="35"/>
      <c r="AW114" s="35"/>
      <c r="AX114" s="15"/>
    </row>
    <row r="115" spans="34:50" ht="16.5" customHeight="1">
      <c r="AH115" s="127"/>
      <c r="AI115" s="126"/>
      <c r="AJ115" s="128"/>
      <c r="AK115" s="126"/>
      <c r="AL115" s="136"/>
      <c r="AP115" s="15"/>
      <c r="AQ115" s="46"/>
      <c r="AR115" s="15"/>
      <c r="AS115" s="35"/>
      <c r="AT115" s="35"/>
      <c r="AU115" s="35"/>
      <c r="AV115" s="35"/>
      <c r="AW115" s="35"/>
      <c r="AX115" s="15"/>
    </row>
    <row r="116" spans="34:50" ht="16.5" customHeight="1">
      <c r="AH116" s="127"/>
      <c r="AI116" s="126"/>
      <c r="AJ116" s="128"/>
      <c r="AK116" s="126"/>
      <c r="AL116" s="136"/>
      <c r="AP116" s="15"/>
      <c r="AQ116" s="46"/>
      <c r="AR116" s="15"/>
      <c r="AS116" s="35"/>
      <c r="AT116" s="35"/>
      <c r="AU116" s="35"/>
      <c r="AV116" s="35"/>
      <c r="AW116" s="35"/>
      <c r="AX116" s="15"/>
    </row>
    <row r="117" spans="34:50" ht="16.5" customHeight="1">
      <c r="AH117" s="127"/>
      <c r="AI117" s="126"/>
      <c r="AJ117" s="128"/>
      <c r="AK117" s="126"/>
      <c r="AL117" s="136"/>
      <c r="AP117" s="15"/>
      <c r="AQ117" s="46"/>
      <c r="AR117" s="15"/>
      <c r="AS117" s="35"/>
      <c r="AT117" s="35"/>
      <c r="AU117" s="35"/>
      <c r="AV117" s="35"/>
      <c r="AW117" s="35"/>
      <c r="AX117" s="15"/>
    </row>
    <row r="118" spans="34:50" ht="16.5" customHeight="1">
      <c r="AH118" s="127"/>
      <c r="AI118" s="126"/>
      <c r="AJ118" s="128"/>
      <c r="AK118" s="126"/>
      <c r="AL118" s="136"/>
      <c r="AP118" s="15"/>
      <c r="AQ118" s="46"/>
      <c r="AR118" s="15"/>
      <c r="AS118" s="35"/>
      <c r="AT118" s="35"/>
      <c r="AU118" s="35"/>
      <c r="AV118" s="35"/>
      <c r="AW118" s="35"/>
      <c r="AX118" s="15"/>
    </row>
    <row r="119" spans="34:50" ht="16.5" customHeight="1">
      <c r="AH119" s="127"/>
      <c r="AI119" s="126"/>
      <c r="AJ119" s="128"/>
      <c r="AK119" s="126"/>
      <c r="AL119" s="136"/>
      <c r="AP119" s="15"/>
      <c r="AQ119" s="46"/>
      <c r="AR119" s="15"/>
      <c r="AS119" s="35"/>
      <c r="AT119" s="35"/>
      <c r="AU119" s="35"/>
      <c r="AV119" s="35"/>
      <c r="AW119" s="35"/>
      <c r="AX119" s="15"/>
    </row>
    <row r="120" spans="34:50" ht="16.5" customHeight="1">
      <c r="AH120" s="127"/>
      <c r="AI120" s="126"/>
      <c r="AJ120" s="128"/>
      <c r="AK120" s="126"/>
      <c r="AL120" s="136"/>
      <c r="AP120" s="15"/>
      <c r="AQ120" s="46"/>
      <c r="AR120" s="15"/>
      <c r="AS120" s="35"/>
      <c r="AT120" s="35"/>
      <c r="AU120" s="35"/>
      <c r="AV120" s="35"/>
      <c r="AW120" s="35"/>
      <c r="AX120" s="15"/>
    </row>
    <row r="121" spans="34:50" ht="16.5" customHeight="1">
      <c r="AH121" s="127"/>
      <c r="AI121" s="126"/>
      <c r="AJ121" s="128"/>
      <c r="AK121" s="126"/>
      <c r="AL121" s="136"/>
      <c r="AP121" s="15"/>
      <c r="AQ121" s="46"/>
      <c r="AR121" s="15"/>
      <c r="AS121" s="35"/>
      <c r="AT121" s="35"/>
      <c r="AU121" s="35"/>
      <c r="AV121" s="35"/>
      <c r="AW121" s="35"/>
      <c r="AX121" s="15"/>
    </row>
    <row r="122" spans="34:50" ht="16.5" customHeight="1">
      <c r="AH122" s="127"/>
      <c r="AI122" s="126"/>
      <c r="AJ122" s="128"/>
      <c r="AK122" s="126"/>
      <c r="AL122" s="136"/>
      <c r="AP122" s="15"/>
      <c r="AQ122" s="46"/>
      <c r="AR122" s="15"/>
      <c r="AS122" s="35"/>
      <c r="AT122" s="35"/>
      <c r="AU122" s="35"/>
      <c r="AV122" s="35"/>
      <c r="AW122" s="35"/>
      <c r="AX122" s="15"/>
    </row>
    <row r="123" spans="34:50" ht="16.5" customHeight="1">
      <c r="AH123" s="127"/>
      <c r="AI123" s="126"/>
      <c r="AJ123" s="128"/>
      <c r="AK123" s="126"/>
      <c r="AL123" s="136"/>
      <c r="AP123" s="15"/>
      <c r="AQ123" s="46"/>
      <c r="AR123" s="15"/>
      <c r="AS123" s="35"/>
      <c r="AT123" s="35"/>
      <c r="AU123" s="35"/>
      <c r="AV123" s="35"/>
      <c r="AW123" s="35"/>
      <c r="AX123" s="15"/>
    </row>
    <row r="124" spans="34:50" ht="16.5" customHeight="1">
      <c r="AH124" s="127"/>
      <c r="AI124" s="126"/>
      <c r="AJ124" s="128"/>
      <c r="AK124" s="126"/>
      <c r="AL124" s="136"/>
      <c r="AP124" s="15"/>
      <c r="AQ124" s="46"/>
      <c r="AR124" s="15"/>
      <c r="AS124" s="35"/>
      <c r="AT124" s="35"/>
      <c r="AU124" s="35"/>
      <c r="AV124" s="35"/>
      <c r="AW124" s="35"/>
      <c r="AX124" s="15"/>
    </row>
    <row r="125" spans="34:50" ht="16.5" customHeight="1">
      <c r="AH125" s="127"/>
      <c r="AI125" s="126"/>
      <c r="AJ125" s="128"/>
      <c r="AK125" s="126"/>
      <c r="AL125" s="136"/>
      <c r="AP125" s="15"/>
      <c r="AQ125" s="46"/>
      <c r="AR125" s="15"/>
      <c r="AS125" s="35"/>
      <c r="AT125" s="35"/>
      <c r="AU125" s="35"/>
      <c r="AV125" s="35"/>
      <c r="AW125" s="35"/>
      <c r="AX125" s="15"/>
    </row>
    <row r="126" spans="34:50" ht="16.5" customHeight="1">
      <c r="AH126" s="127"/>
      <c r="AI126" s="126"/>
      <c r="AJ126" s="128"/>
      <c r="AK126" s="126"/>
      <c r="AL126" s="136"/>
      <c r="AP126" s="15"/>
      <c r="AQ126" s="46"/>
      <c r="AR126" s="15"/>
      <c r="AS126" s="35"/>
      <c r="AT126" s="35"/>
      <c r="AU126" s="35"/>
      <c r="AV126" s="35"/>
      <c r="AW126" s="35"/>
      <c r="AX126" s="15"/>
    </row>
    <row r="127" spans="34:50" ht="16.5" customHeight="1">
      <c r="AH127" s="127"/>
      <c r="AI127" s="126"/>
      <c r="AJ127" s="128"/>
      <c r="AK127" s="126"/>
      <c r="AL127" s="136"/>
      <c r="AP127" s="15"/>
      <c r="AQ127" s="46"/>
      <c r="AR127" s="15"/>
      <c r="AS127" s="35"/>
      <c r="AT127" s="35"/>
      <c r="AU127" s="35"/>
      <c r="AV127" s="35"/>
      <c r="AW127" s="35"/>
      <c r="AX127" s="15"/>
    </row>
    <row r="128" spans="34:50" ht="16.5" customHeight="1">
      <c r="AH128" s="127"/>
      <c r="AI128" s="126"/>
      <c r="AJ128" s="128"/>
      <c r="AK128" s="126"/>
      <c r="AL128" s="136"/>
      <c r="AP128" s="15"/>
      <c r="AQ128" s="46"/>
      <c r="AR128" s="15"/>
      <c r="AS128" s="35"/>
      <c r="AT128" s="35"/>
      <c r="AU128" s="35"/>
      <c r="AV128" s="35"/>
      <c r="AW128" s="35"/>
      <c r="AX128" s="15"/>
    </row>
    <row r="129" spans="34:50" ht="16.5" customHeight="1">
      <c r="AH129" s="127"/>
      <c r="AI129" s="126"/>
      <c r="AJ129" s="128"/>
      <c r="AK129" s="126"/>
      <c r="AL129" s="136"/>
      <c r="AP129" s="15"/>
      <c r="AQ129" s="46"/>
      <c r="AR129" s="15"/>
      <c r="AS129" s="35"/>
      <c r="AT129" s="35"/>
      <c r="AU129" s="35"/>
      <c r="AV129" s="35"/>
      <c r="AW129" s="35"/>
      <c r="AX129" s="15"/>
    </row>
    <row r="130" spans="34:50" ht="16.5" customHeight="1">
      <c r="AH130" s="127"/>
      <c r="AI130" s="126"/>
      <c r="AJ130" s="128"/>
      <c r="AK130" s="126"/>
      <c r="AL130" s="136"/>
      <c r="AP130" s="15"/>
      <c r="AQ130" s="46"/>
      <c r="AR130" s="15"/>
      <c r="AS130" s="35"/>
      <c r="AT130" s="35"/>
      <c r="AU130" s="35"/>
      <c r="AV130" s="35"/>
      <c r="AW130" s="35"/>
      <c r="AX130" s="15"/>
    </row>
    <row r="131" spans="34:50" ht="16.5" customHeight="1">
      <c r="AH131" s="127"/>
      <c r="AI131" s="126"/>
      <c r="AJ131" s="128"/>
      <c r="AK131" s="126"/>
      <c r="AL131" s="136"/>
      <c r="AP131" s="15"/>
      <c r="AQ131" s="46"/>
      <c r="AR131" s="15"/>
      <c r="AS131" s="35"/>
      <c r="AT131" s="35"/>
      <c r="AU131" s="35"/>
      <c r="AV131" s="35"/>
      <c r="AW131" s="35"/>
      <c r="AX131" s="15"/>
    </row>
    <row r="132" spans="34:50" ht="16.5" customHeight="1">
      <c r="AH132" s="127"/>
      <c r="AI132" s="126"/>
      <c r="AJ132" s="128"/>
      <c r="AK132" s="126"/>
      <c r="AL132" s="136"/>
      <c r="AP132" s="15"/>
      <c r="AQ132" s="46"/>
      <c r="AR132" s="15"/>
      <c r="AS132" s="35"/>
      <c r="AT132" s="35"/>
      <c r="AU132" s="35"/>
      <c r="AV132" s="35"/>
      <c r="AW132" s="35"/>
      <c r="AX132" s="15"/>
    </row>
    <row r="133" spans="34:50" ht="16.5" customHeight="1">
      <c r="AH133" s="127"/>
      <c r="AI133" s="126"/>
      <c r="AJ133" s="128"/>
      <c r="AK133" s="126"/>
      <c r="AL133" s="136"/>
      <c r="AP133" s="15"/>
      <c r="AQ133" s="46"/>
      <c r="AR133" s="15"/>
      <c r="AS133" s="35"/>
      <c r="AT133" s="35"/>
      <c r="AU133" s="35"/>
      <c r="AV133" s="35"/>
      <c r="AW133" s="35"/>
      <c r="AX133" s="15"/>
    </row>
    <row r="134" spans="34:50" ht="16.5" customHeight="1">
      <c r="AH134" s="127"/>
      <c r="AI134" s="126"/>
      <c r="AJ134" s="128"/>
      <c r="AK134" s="126"/>
      <c r="AL134" s="136"/>
      <c r="AP134" s="15"/>
      <c r="AQ134" s="46"/>
      <c r="AR134" s="15"/>
      <c r="AS134" s="35"/>
      <c r="AT134" s="35"/>
      <c r="AU134" s="35"/>
      <c r="AV134" s="35"/>
      <c r="AW134" s="35"/>
      <c r="AX134" s="15"/>
    </row>
    <row r="135" spans="34:50" ht="16.5" customHeight="1">
      <c r="AH135" s="127"/>
      <c r="AI135" s="126"/>
      <c r="AJ135" s="128"/>
      <c r="AK135" s="126"/>
      <c r="AL135" s="136"/>
      <c r="AP135" s="15"/>
      <c r="AQ135" s="46"/>
      <c r="AR135" s="15"/>
      <c r="AS135" s="35"/>
      <c r="AT135" s="35"/>
      <c r="AU135" s="35"/>
      <c r="AV135" s="35"/>
      <c r="AW135" s="35"/>
      <c r="AX135" s="15"/>
    </row>
    <row r="136" spans="34:50" ht="16.5" customHeight="1">
      <c r="AH136" s="127"/>
      <c r="AI136" s="126"/>
      <c r="AJ136" s="128"/>
      <c r="AK136" s="126"/>
      <c r="AL136" s="136"/>
      <c r="AP136" s="15"/>
      <c r="AQ136" s="46"/>
      <c r="AR136" s="15"/>
      <c r="AS136" s="35"/>
      <c r="AT136" s="35"/>
      <c r="AU136" s="35"/>
      <c r="AV136" s="35"/>
      <c r="AW136" s="35"/>
      <c r="AX136" s="15"/>
    </row>
    <row r="137" spans="34:50" ht="16.5" customHeight="1">
      <c r="AH137" s="127"/>
      <c r="AI137" s="126"/>
      <c r="AJ137" s="128"/>
      <c r="AK137" s="126"/>
      <c r="AL137" s="136"/>
      <c r="AP137" s="15"/>
      <c r="AQ137" s="46"/>
      <c r="AR137" s="15"/>
      <c r="AS137" s="35"/>
      <c r="AT137" s="35"/>
      <c r="AU137" s="35"/>
      <c r="AV137" s="35"/>
      <c r="AW137" s="35"/>
      <c r="AX137" s="15"/>
    </row>
    <row r="138" spans="34:50" ht="16.5" customHeight="1">
      <c r="AH138" s="127"/>
      <c r="AI138" s="126"/>
      <c r="AJ138" s="128"/>
      <c r="AK138" s="126"/>
      <c r="AL138" s="136"/>
      <c r="AP138" s="15"/>
      <c r="AQ138" s="46"/>
      <c r="AR138" s="15"/>
      <c r="AS138" s="35"/>
      <c r="AT138" s="35"/>
      <c r="AU138" s="35"/>
      <c r="AV138" s="35"/>
      <c r="AW138" s="35"/>
      <c r="AX138" s="15"/>
    </row>
    <row r="139" spans="34:50" ht="16.5" customHeight="1">
      <c r="AH139" s="127"/>
      <c r="AI139" s="126"/>
      <c r="AJ139" s="128"/>
      <c r="AK139" s="126"/>
      <c r="AL139" s="136"/>
      <c r="AP139" s="15"/>
      <c r="AQ139" s="46"/>
      <c r="AR139" s="15"/>
      <c r="AS139" s="35"/>
      <c r="AT139" s="35"/>
      <c r="AU139" s="35"/>
      <c r="AV139" s="35"/>
      <c r="AW139" s="35"/>
      <c r="AX139" s="15"/>
    </row>
    <row r="140" spans="34:50" ht="16.5" customHeight="1">
      <c r="AH140" s="127"/>
      <c r="AI140" s="126"/>
      <c r="AJ140" s="128"/>
      <c r="AK140" s="126"/>
      <c r="AL140" s="136"/>
      <c r="AP140" s="15"/>
      <c r="AQ140" s="46"/>
      <c r="AR140" s="15"/>
      <c r="AS140" s="35"/>
      <c r="AT140" s="35"/>
      <c r="AU140" s="35"/>
      <c r="AV140" s="35"/>
      <c r="AW140" s="35"/>
      <c r="AX140" s="15"/>
    </row>
    <row r="141" spans="34:50" ht="16.5" customHeight="1">
      <c r="AH141" s="127"/>
      <c r="AI141" s="126"/>
      <c r="AJ141" s="128"/>
      <c r="AK141" s="126"/>
      <c r="AL141" s="136"/>
      <c r="AP141" s="15"/>
      <c r="AQ141" s="46"/>
      <c r="AR141" s="15"/>
      <c r="AS141" s="35"/>
      <c r="AT141" s="35"/>
      <c r="AU141" s="35"/>
      <c r="AV141" s="35"/>
      <c r="AW141" s="35"/>
      <c r="AX141" s="15"/>
    </row>
    <row r="142" spans="34:50" ht="16.5" customHeight="1">
      <c r="AH142" s="127"/>
      <c r="AI142" s="126"/>
      <c r="AJ142" s="128"/>
      <c r="AK142" s="126"/>
      <c r="AL142" s="136"/>
      <c r="AP142" s="15"/>
      <c r="AQ142" s="46"/>
      <c r="AR142" s="15"/>
      <c r="AS142" s="35"/>
      <c r="AT142" s="35"/>
      <c r="AU142" s="35"/>
      <c r="AV142" s="35"/>
      <c r="AW142" s="35"/>
      <c r="AX142" s="15"/>
    </row>
    <row r="143" spans="34:50" ht="16.5" customHeight="1">
      <c r="AH143" s="127"/>
      <c r="AI143" s="126"/>
      <c r="AJ143" s="128"/>
      <c r="AK143" s="126"/>
      <c r="AL143" s="136"/>
      <c r="AP143" s="15"/>
      <c r="AQ143" s="46"/>
      <c r="AR143" s="15"/>
      <c r="AS143" s="35"/>
      <c r="AT143" s="35"/>
      <c r="AU143" s="35"/>
      <c r="AV143" s="35"/>
      <c r="AW143" s="35"/>
      <c r="AX143" s="15"/>
    </row>
    <row r="144" spans="34:50" ht="16.5" customHeight="1">
      <c r="AH144" s="127"/>
      <c r="AI144" s="126"/>
      <c r="AJ144" s="128"/>
      <c r="AK144" s="126"/>
      <c r="AL144" s="136"/>
      <c r="AP144" s="15"/>
      <c r="AQ144" s="46"/>
      <c r="AR144" s="15"/>
      <c r="AS144" s="35"/>
      <c r="AT144" s="35"/>
      <c r="AU144" s="35"/>
      <c r="AV144" s="35"/>
      <c r="AW144" s="35"/>
      <c r="AX144" s="15"/>
    </row>
    <row r="145" spans="34:50" ht="16.5" customHeight="1">
      <c r="AH145" s="127"/>
      <c r="AI145" s="126"/>
      <c r="AJ145" s="128"/>
      <c r="AK145" s="126"/>
      <c r="AL145" s="136"/>
      <c r="AP145" s="15"/>
      <c r="AQ145" s="46"/>
      <c r="AR145" s="15"/>
      <c r="AS145" s="35"/>
      <c r="AT145" s="35"/>
      <c r="AU145" s="35"/>
      <c r="AV145" s="35"/>
      <c r="AW145" s="35"/>
      <c r="AX145" s="15"/>
    </row>
    <row r="146" spans="34:50" ht="16.5" customHeight="1">
      <c r="AH146" s="127"/>
      <c r="AI146" s="126"/>
      <c r="AJ146" s="128"/>
      <c r="AK146" s="126"/>
      <c r="AL146" s="136"/>
      <c r="AP146" s="15"/>
      <c r="AQ146" s="46"/>
      <c r="AR146" s="15"/>
      <c r="AS146" s="35"/>
      <c r="AT146" s="35"/>
      <c r="AU146" s="35"/>
      <c r="AV146" s="35"/>
      <c r="AW146" s="35"/>
      <c r="AX146" s="15"/>
    </row>
    <row r="147" spans="34:50" ht="16.5" customHeight="1">
      <c r="AH147" s="127"/>
      <c r="AI147" s="126"/>
      <c r="AJ147" s="128"/>
      <c r="AK147" s="126"/>
      <c r="AL147" s="136"/>
      <c r="AP147" s="15"/>
      <c r="AQ147" s="46"/>
      <c r="AR147" s="15"/>
      <c r="AS147" s="35"/>
      <c r="AT147" s="35"/>
      <c r="AU147" s="35"/>
      <c r="AV147" s="35"/>
      <c r="AW147" s="35"/>
      <c r="AX147" s="15"/>
    </row>
    <row r="148" spans="34:50" ht="16.5" customHeight="1">
      <c r="AH148" s="127"/>
      <c r="AI148" s="126"/>
      <c r="AJ148" s="128"/>
      <c r="AK148" s="126"/>
      <c r="AL148" s="136"/>
      <c r="AP148" s="15"/>
      <c r="AQ148" s="46"/>
      <c r="AR148" s="15"/>
      <c r="AS148" s="35"/>
      <c r="AT148" s="35"/>
      <c r="AU148" s="35"/>
      <c r="AV148" s="35"/>
      <c r="AW148" s="35"/>
      <c r="AX148" s="15"/>
    </row>
    <row r="149" spans="34:50" ht="16.5" customHeight="1">
      <c r="AH149" s="127"/>
      <c r="AI149" s="126"/>
      <c r="AJ149" s="128"/>
      <c r="AK149" s="126"/>
      <c r="AL149" s="136"/>
      <c r="AP149" s="15"/>
      <c r="AQ149" s="46"/>
      <c r="AR149" s="15"/>
      <c r="AS149" s="35"/>
      <c r="AT149" s="35"/>
      <c r="AU149" s="35"/>
      <c r="AV149" s="35"/>
      <c r="AW149" s="35"/>
      <c r="AX149" s="15"/>
    </row>
    <row r="150" spans="34:50" ht="16.5" customHeight="1">
      <c r="AH150" s="127"/>
      <c r="AI150" s="126"/>
      <c r="AJ150" s="128"/>
      <c r="AK150" s="126"/>
      <c r="AL150" s="136"/>
      <c r="AP150" s="15"/>
      <c r="AQ150" s="46"/>
      <c r="AR150" s="15"/>
      <c r="AS150" s="35"/>
      <c r="AT150" s="35"/>
      <c r="AU150" s="35"/>
      <c r="AV150" s="35"/>
      <c r="AW150" s="35"/>
      <c r="AX150" s="15"/>
    </row>
    <row r="151" spans="34:50" ht="16.5" customHeight="1">
      <c r="AH151" s="127"/>
      <c r="AI151" s="126"/>
      <c r="AJ151" s="128"/>
      <c r="AK151" s="126"/>
      <c r="AL151" s="136"/>
      <c r="AP151" s="15"/>
      <c r="AQ151" s="46"/>
      <c r="AR151" s="15"/>
      <c r="AS151" s="35"/>
      <c r="AT151" s="35"/>
      <c r="AU151" s="35"/>
      <c r="AV151" s="35"/>
      <c r="AW151" s="35"/>
      <c r="AX151" s="15"/>
    </row>
    <row r="152" spans="34:50" ht="16.5" customHeight="1">
      <c r="AH152" s="127"/>
      <c r="AI152" s="126"/>
      <c r="AJ152" s="128"/>
      <c r="AK152" s="126"/>
      <c r="AL152" s="136"/>
      <c r="AP152" s="15"/>
      <c r="AQ152" s="46"/>
      <c r="AR152" s="15"/>
      <c r="AS152" s="35"/>
      <c r="AT152" s="35"/>
      <c r="AU152" s="35"/>
      <c r="AV152" s="35"/>
      <c r="AW152" s="35"/>
      <c r="AX152" s="15"/>
    </row>
    <row r="153" spans="34:50" ht="16.5" customHeight="1">
      <c r="AH153" s="127"/>
      <c r="AI153" s="126"/>
      <c r="AJ153" s="128"/>
      <c r="AK153" s="126"/>
      <c r="AL153" s="136"/>
      <c r="AP153" s="15"/>
      <c r="AQ153" s="46"/>
      <c r="AR153" s="15"/>
      <c r="AS153" s="35"/>
      <c r="AT153" s="35"/>
      <c r="AU153" s="35"/>
      <c r="AV153" s="35"/>
      <c r="AW153" s="35"/>
      <c r="AX153" s="15"/>
    </row>
    <row r="154" spans="34:50" ht="16.5" customHeight="1">
      <c r="AH154" s="127"/>
      <c r="AI154" s="126"/>
      <c r="AJ154" s="128"/>
      <c r="AK154" s="126"/>
      <c r="AL154" s="136"/>
      <c r="AP154" s="15"/>
      <c r="AQ154" s="46"/>
      <c r="AR154" s="15"/>
      <c r="AS154" s="35"/>
      <c r="AT154" s="35"/>
      <c r="AU154" s="35"/>
      <c r="AV154" s="35"/>
      <c r="AW154" s="35"/>
      <c r="AX154" s="15"/>
    </row>
    <row r="155" spans="34:50" ht="16.5" customHeight="1">
      <c r="AH155" s="127"/>
      <c r="AI155" s="126"/>
      <c r="AJ155" s="128"/>
      <c r="AK155" s="126"/>
      <c r="AL155" s="136"/>
      <c r="AP155" s="15"/>
      <c r="AQ155" s="46"/>
      <c r="AR155" s="15"/>
      <c r="AS155" s="35"/>
      <c r="AT155" s="35"/>
      <c r="AU155" s="35"/>
      <c r="AV155" s="35"/>
      <c r="AW155" s="35"/>
      <c r="AX155" s="15"/>
    </row>
    <row r="156" spans="34:50" ht="16.5" customHeight="1">
      <c r="AH156" s="127"/>
      <c r="AI156" s="126"/>
      <c r="AJ156" s="128"/>
      <c r="AK156" s="126"/>
      <c r="AL156" s="136"/>
      <c r="AP156" s="15"/>
      <c r="AQ156" s="46"/>
      <c r="AR156" s="15"/>
      <c r="AS156" s="35"/>
      <c r="AT156" s="35"/>
      <c r="AU156" s="35"/>
      <c r="AV156" s="35"/>
      <c r="AW156" s="35"/>
      <c r="AX156" s="15"/>
    </row>
    <row r="157" spans="34:50" ht="16.5" customHeight="1">
      <c r="AH157" s="127"/>
      <c r="AI157" s="126"/>
      <c r="AJ157" s="128"/>
      <c r="AK157" s="126"/>
      <c r="AL157" s="136"/>
      <c r="AP157" s="15"/>
      <c r="AQ157" s="46"/>
      <c r="AR157" s="15"/>
      <c r="AS157" s="35"/>
      <c r="AT157" s="35"/>
      <c r="AU157" s="35"/>
      <c r="AV157" s="35"/>
      <c r="AW157" s="35"/>
      <c r="AX157" s="15"/>
    </row>
    <row r="158" spans="34:50" ht="16.5" customHeight="1">
      <c r="AH158" s="127"/>
      <c r="AI158" s="126"/>
      <c r="AJ158" s="128"/>
      <c r="AK158" s="126"/>
      <c r="AL158" s="136"/>
      <c r="AP158" s="15"/>
      <c r="AQ158" s="46"/>
      <c r="AR158" s="15"/>
      <c r="AS158" s="35"/>
      <c r="AT158" s="35"/>
      <c r="AU158" s="35"/>
      <c r="AV158" s="35"/>
      <c r="AW158" s="35"/>
      <c r="AX158" s="15"/>
    </row>
    <row r="159" spans="34:50" ht="16.5" customHeight="1">
      <c r="AH159" s="127"/>
      <c r="AI159" s="126"/>
      <c r="AJ159" s="128"/>
      <c r="AK159" s="126"/>
      <c r="AL159" s="136"/>
      <c r="AP159" s="15"/>
      <c r="AQ159" s="46"/>
      <c r="AR159" s="15"/>
      <c r="AS159" s="35"/>
      <c r="AT159" s="35"/>
      <c r="AU159" s="35"/>
      <c r="AV159" s="35"/>
      <c r="AW159" s="35"/>
      <c r="AX159" s="15"/>
    </row>
    <row r="160" spans="34:50" ht="16.5" customHeight="1">
      <c r="AH160" s="127"/>
      <c r="AI160" s="126"/>
      <c r="AJ160" s="128"/>
      <c r="AK160" s="126"/>
      <c r="AL160" s="136"/>
      <c r="AP160" s="15"/>
      <c r="AQ160" s="46"/>
      <c r="AR160" s="15"/>
      <c r="AS160" s="35"/>
      <c r="AT160" s="35"/>
      <c r="AU160" s="35"/>
      <c r="AV160" s="35"/>
      <c r="AW160" s="35"/>
      <c r="AX160" s="15"/>
    </row>
    <row r="161" spans="34:50" ht="16.5" customHeight="1">
      <c r="AH161" s="127"/>
      <c r="AI161" s="126"/>
      <c r="AJ161" s="128"/>
      <c r="AK161" s="126"/>
      <c r="AL161" s="136"/>
      <c r="AP161" s="15"/>
      <c r="AQ161" s="46"/>
      <c r="AR161" s="15"/>
      <c r="AS161" s="35"/>
      <c r="AT161" s="35"/>
      <c r="AU161" s="35"/>
      <c r="AV161" s="35"/>
      <c r="AW161" s="35"/>
      <c r="AX161" s="15"/>
    </row>
    <row r="162" spans="34:50" ht="16.5" customHeight="1">
      <c r="AH162" s="127"/>
      <c r="AI162" s="126"/>
      <c r="AJ162" s="128"/>
      <c r="AK162" s="126"/>
      <c r="AL162" s="136"/>
      <c r="AP162" s="15"/>
      <c r="AQ162" s="46"/>
      <c r="AR162" s="15"/>
      <c r="AS162" s="35"/>
      <c r="AT162" s="35"/>
      <c r="AU162" s="35"/>
      <c r="AV162" s="35"/>
      <c r="AW162" s="35"/>
      <c r="AX162" s="15"/>
    </row>
    <row r="163" spans="34:50" ht="16.5" customHeight="1">
      <c r="AH163" s="127"/>
      <c r="AI163" s="126"/>
      <c r="AJ163" s="128"/>
      <c r="AK163" s="126"/>
      <c r="AL163" s="136"/>
      <c r="AP163" s="15"/>
      <c r="AQ163" s="46"/>
      <c r="AR163" s="15"/>
      <c r="AS163" s="35"/>
      <c r="AT163" s="35"/>
      <c r="AU163" s="35"/>
      <c r="AV163" s="35"/>
      <c r="AW163" s="35"/>
      <c r="AX163" s="15"/>
    </row>
    <row r="164" spans="34:50" ht="16.5" customHeight="1">
      <c r="AH164" s="127"/>
      <c r="AI164" s="126"/>
      <c r="AJ164" s="128"/>
      <c r="AK164" s="126"/>
      <c r="AL164" s="136"/>
      <c r="AP164" s="15"/>
      <c r="AQ164" s="46"/>
      <c r="AR164" s="15"/>
      <c r="AS164" s="35"/>
      <c r="AT164" s="35"/>
      <c r="AU164" s="35"/>
      <c r="AV164" s="35"/>
      <c r="AW164" s="35"/>
      <c r="AX164" s="15"/>
    </row>
    <row r="165" spans="34:50" ht="16.5" customHeight="1">
      <c r="AH165" s="127"/>
      <c r="AI165" s="126"/>
      <c r="AJ165" s="128"/>
      <c r="AK165" s="126"/>
      <c r="AL165" s="136"/>
      <c r="AP165" s="15"/>
      <c r="AQ165" s="46"/>
      <c r="AR165" s="15"/>
      <c r="AS165" s="35"/>
      <c r="AT165" s="35"/>
      <c r="AU165" s="35"/>
      <c r="AV165" s="35"/>
      <c r="AW165" s="35"/>
      <c r="AX165" s="15"/>
    </row>
    <row r="166" spans="34:50" ht="16.5" customHeight="1">
      <c r="AH166" s="127"/>
      <c r="AI166" s="126"/>
      <c r="AJ166" s="128"/>
      <c r="AK166" s="126"/>
      <c r="AL166" s="136"/>
      <c r="AP166" s="15"/>
      <c r="AQ166" s="46"/>
      <c r="AR166" s="15"/>
      <c r="AS166" s="35"/>
      <c r="AT166" s="35"/>
      <c r="AU166" s="35"/>
      <c r="AV166" s="35"/>
      <c r="AW166" s="35"/>
      <c r="AX166" s="15"/>
    </row>
    <row r="167" spans="34:50" ht="16.5" customHeight="1">
      <c r="AH167" s="127"/>
      <c r="AI167" s="126"/>
      <c r="AJ167" s="128"/>
      <c r="AK167" s="126"/>
      <c r="AL167" s="136"/>
      <c r="AP167" s="15"/>
      <c r="AQ167" s="46"/>
      <c r="AR167" s="15"/>
      <c r="AS167" s="35"/>
      <c r="AT167" s="35"/>
      <c r="AU167" s="35"/>
      <c r="AV167" s="35"/>
      <c r="AW167" s="35"/>
      <c r="AX167" s="15"/>
    </row>
    <row r="168" spans="34:50" ht="16.5" customHeight="1">
      <c r="AH168" s="127"/>
      <c r="AI168" s="126"/>
      <c r="AJ168" s="128"/>
      <c r="AK168" s="126"/>
      <c r="AL168" s="136"/>
      <c r="AP168" s="15"/>
      <c r="AQ168" s="46"/>
      <c r="AR168" s="15"/>
      <c r="AS168" s="35"/>
      <c r="AT168" s="35"/>
      <c r="AU168" s="35"/>
      <c r="AV168" s="35"/>
      <c r="AW168" s="35"/>
      <c r="AX168" s="15"/>
    </row>
    <row r="169" spans="34:50" ht="16.5" customHeight="1">
      <c r="AH169" s="127"/>
      <c r="AI169" s="126"/>
      <c r="AJ169" s="128"/>
      <c r="AK169" s="126"/>
      <c r="AL169" s="136"/>
      <c r="AP169" s="15"/>
      <c r="AQ169" s="46"/>
      <c r="AR169" s="15"/>
      <c r="AS169" s="35"/>
      <c r="AT169" s="35"/>
      <c r="AU169" s="35"/>
      <c r="AV169" s="35"/>
      <c r="AW169" s="35"/>
      <c r="AX169" s="15"/>
    </row>
    <row r="170" spans="34:50" ht="16.5" customHeight="1">
      <c r="AH170" s="127"/>
      <c r="AI170" s="126"/>
      <c r="AJ170" s="128"/>
      <c r="AK170" s="126"/>
      <c r="AL170" s="136"/>
      <c r="AP170" s="15"/>
      <c r="AQ170" s="46"/>
      <c r="AR170" s="15"/>
      <c r="AS170" s="35"/>
      <c r="AT170" s="35"/>
      <c r="AU170" s="35"/>
      <c r="AV170" s="35"/>
      <c r="AW170" s="35"/>
      <c r="AX170" s="15"/>
    </row>
    <row r="171" spans="34:50" ht="16.5" customHeight="1">
      <c r="AH171" s="127"/>
      <c r="AI171" s="126"/>
      <c r="AJ171" s="128"/>
      <c r="AK171" s="126"/>
      <c r="AL171" s="136"/>
      <c r="AP171" s="15"/>
      <c r="AQ171" s="46"/>
      <c r="AR171" s="15"/>
      <c r="AS171" s="35"/>
      <c r="AT171" s="35"/>
      <c r="AU171" s="35"/>
      <c r="AV171" s="35"/>
      <c r="AW171" s="35"/>
      <c r="AX171" s="15"/>
    </row>
    <row r="172" spans="34:50" ht="16.5" customHeight="1">
      <c r="AH172" s="127"/>
      <c r="AI172" s="126"/>
      <c r="AJ172" s="128"/>
      <c r="AK172" s="126"/>
      <c r="AL172" s="136"/>
      <c r="AP172" s="15"/>
      <c r="AQ172" s="46"/>
      <c r="AR172" s="15"/>
      <c r="AS172" s="35"/>
      <c r="AT172" s="35"/>
      <c r="AU172" s="35"/>
      <c r="AV172" s="35"/>
      <c r="AW172" s="35"/>
      <c r="AX172" s="15"/>
    </row>
    <row r="173" spans="34:50" ht="16.5" customHeight="1">
      <c r="AH173" s="127"/>
      <c r="AI173" s="126"/>
      <c r="AJ173" s="128"/>
      <c r="AK173" s="126"/>
      <c r="AL173" s="136"/>
      <c r="AP173" s="15"/>
      <c r="AQ173" s="46"/>
      <c r="AR173" s="15"/>
      <c r="AS173" s="35"/>
      <c r="AT173" s="35"/>
      <c r="AU173" s="35"/>
      <c r="AV173" s="35"/>
      <c r="AW173" s="35"/>
      <c r="AX173" s="15"/>
    </row>
    <row r="174" spans="34:50" ht="16.5" customHeight="1">
      <c r="AH174" s="127"/>
      <c r="AI174" s="126"/>
      <c r="AJ174" s="128"/>
      <c r="AK174" s="126"/>
      <c r="AL174" s="136"/>
      <c r="AP174" s="15"/>
      <c r="AQ174" s="46"/>
      <c r="AR174" s="15"/>
      <c r="AS174" s="35"/>
      <c r="AT174" s="35"/>
      <c r="AU174" s="35"/>
      <c r="AV174" s="35"/>
      <c r="AW174" s="35"/>
      <c r="AX174" s="15"/>
    </row>
    <row r="175" spans="34:50" ht="16.5" customHeight="1">
      <c r="AH175" s="127"/>
      <c r="AI175" s="126"/>
      <c r="AJ175" s="128"/>
      <c r="AK175" s="126"/>
      <c r="AL175" s="136"/>
      <c r="AP175" s="15"/>
      <c r="AQ175" s="46"/>
      <c r="AR175" s="15"/>
      <c r="AS175" s="35"/>
      <c r="AT175" s="35"/>
      <c r="AU175" s="35"/>
      <c r="AV175" s="35"/>
      <c r="AW175" s="35"/>
      <c r="AX175" s="15"/>
    </row>
    <row r="176" spans="34:50" ht="16.5" customHeight="1">
      <c r="AH176" s="127"/>
      <c r="AI176" s="126"/>
      <c r="AJ176" s="128"/>
      <c r="AK176" s="126"/>
      <c r="AL176" s="136"/>
      <c r="AP176" s="15"/>
      <c r="AQ176" s="46"/>
      <c r="AR176" s="15"/>
      <c r="AS176" s="35"/>
      <c r="AT176" s="35"/>
      <c r="AU176" s="35"/>
      <c r="AV176" s="35"/>
      <c r="AW176" s="35"/>
      <c r="AX176" s="15"/>
    </row>
    <row r="177" spans="34:50" ht="16.5" customHeight="1">
      <c r="AH177" s="127"/>
      <c r="AI177" s="126"/>
      <c r="AJ177" s="128"/>
      <c r="AK177" s="126"/>
      <c r="AL177" s="136"/>
      <c r="AP177" s="15"/>
      <c r="AQ177" s="46"/>
      <c r="AR177" s="15"/>
      <c r="AS177" s="35"/>
      <c r="AT177" s="35"/>
      <c r="AU177" s="35"/>
      <c r="AV177" s="35"/>
      <c r="AW177" s="35"/>
      <c r="AX177" s="15"/>
    </row>
    <row r="178" spans="34:50" ht="16.5" customHeight="1">
      <c r="AH178" s="127"/>
      <c r="AI178" s="126"/>
      <c r="AJ178" s="128"/>
      <c r="AK178" s="126"/>
      <c r="AL178" s="136"/>
      <c r="AP178" s="15"/>
      <c r="AQ178" s="46"/>
      <c r="AR178" s="15"/>
      <c r="AS178" s="35"/>
      <c r="AT178" s="35"/>
      <c r="AU178" s="35"/>
      <c r="AV178" s="35"/>
      <c r="AW178" s="35"/>
      <c r="AX178" s="15"/>
    </row>
    <row r="179" spans="34:50" ht="16.5" customHeight="1">
      <c r="AH179" s="127"/>
      <c r="AI179" s="126"/>
      <c r="AJ179" s="128"/>
      <c r="AK179" s="126"/>
      <c r="AL179" s="136"/>
      <c r="AP179" s="15"/>
      <c r="AQ179" s="46"/>
      <c r="AR179" s="15"/>
      <c r="AS179" s="35"/>
      <c r="AT179" s="35"/>
      <c r="AU179" s="35"/>
      <c r="AV179" s="35"/>
      <c r="AW179" s="35"/>
      <c r="AX179" s="15"/>
    </row>
    <row r="180" spans="34:50" ht="16.5" customHeight="1">
      <c r="AH180" s="127"/>
      <c r="AI180" s="126"/>
      <c r="AJ180" s="128"/>
      <c r="AK180" s="126"/>
      <c r="AL180" s="136"/>
      <c r="AP180" s="15"/>
      <c r="AQ180" s="46"/>
      <c r="AR180" s="15"/>
      <c r="AS180" s="35"/>
      <c r="AT180" s="35"/>
      <c r="AU180" s="35"/>
      <c r="AV180" s="35"/>
      <c r="AW180" s="35"/>
      <c r="AX180" s="15"/>
    </row>
    <row r="181" spans="34:50" ht="16.5" customHeight="1">
      <c r="AH181" s="127"/>
      <c r="AI181" s="126"/>
      <c r="AJ181" s="128"/>
      <c r="AK181" s="126"/>
      <c r="AL181" s="136"/>
      <c r="AP181" s="15"/>
      <c r="AQ181" s="46"/>
      <c r="AR181" s="15"/>
      <c r="AS181" s="35"/>
      <c r="AT181" s="35"/>
      <c r="AU181" s="35"/>
      <c r="AV181" s="35"/>
      <c r="AW181" s="35"/>
      <c r="AX181" s="15"/>
    </row>
    <row r="182" spans="34:50" ht="16.5" customHeight="1">
      <c r="AH182" s="127"/>
      <c r="AI182" s="126"/>
      <c r="AJ182" s="128"/>
      <c r="AK182" s="126"/>
      <c r="AL182" s="136"/>
      <c r="AP182" s="15"/>
      <c r="AQ182" s="46"/>
      <c r="AR182" s="15"/>
      <c r="AS182" s="35"/>
      <c r="AT182" s="35"/>
      <c r="AU182" s="35"/>
      <c r="AV182" s="35"/>
      <c r="AW182" s="35"/>
      <c r="AX182" s="15"/>
    </row>
    <row r="183" spans="34:50" ht="16.5" customHeight="1">
      <c r="AH183" s="127"/>
      <c r="AI183" s="126"/>
      <c r="AJ183" s="128"/>
      <c r="AK183" s="126"/>
      <c r="AL183" s="136"/>
      <c r="AP183" s="15"/>
      <c r="AQ183" s="46"/>
      <c r="AR183" s="15"/>
      <c r="AS183" s="35"/>
      <c r="AT183" s="35"/>
      <c r="AU183" s="35"/>
      <c r="AV183" s="35"/>
      <c r="AW183" s="35"/>
      <c r="AX183" s="15"/>
    </row>
    <row r="184" spans="34:50" ht="16.5" customHeight="1">
      <c r="AH184" s="127"/>
      <c r="AI184" s="126"/>
      <c r="AJ184" s="128"/>
      <c r="AK184" s="126"/>
      <c r="AL184" s="136"/>
      <c r="AP184" s="15"/>
      <c r="AQ184" s="46"/>
      <c r="AR184" s="15"/>
      <c r="AS184" s="35"/>
      <c r="AT184" s="35"/>
      <c r="AU184" s="35"/>
      <c r="AV184" s="35"/>
      <c r="AW184" s="35"/>
      <c r="AX184" s="15"/>
    </row>
    <row r="185" spans="34:50" ht="16.5" customHeight="1">
      <c r="AH185" s="127"/>
      <c r="AI185" s="126"/>
      <c r="AJ185" s="128"/>
      <c r="AK185" s="126"/>
      <c r="AL185" s="136"/>
      <c r="AP185" s="15"/>
      <c r="AQ185" s="46"/>
      <c r="AR185" s="15"/>
      <c r="AS185" s="35"/>
      <c r="AT185" s="35"/>
      <c r="AU185" s="35"/>
      <c r="AV185" s="35"/>
      <c r="AW185" s="35"/>
      <c r="AX185" s="15"/>
    </row>
    <row r="186" spans="34:50" ht="16.5" customHeight="1">
      <c r="AH186" s="127"/>
      <c r="AI186" s="126"/>
      <c r="AJ186" s="128"/>
      <c r="AK186" s="126"/>
      <c r="AL186" s="136"/>
      <c r="AP186" s="15"/>
      <c r="AQ186" s="46"/>
      <c r="AR186" s="15"/>
      <c r="AS186" s="35"/>
      <c r="AT186" s="35"/>
      <c r="AU186" s="35"/>
      <c r="AV186" s="35"/>
      <c r="AW186" s="35"/>
      <c r="AX186" s="15"/>
    </row>
    <row r="187" spans="34:50" ht="16.5" customHeight="1">
      <c r="AH187" s="127"/>
      <c r="AI187" s="126"/>
      <c r="AJ187" s="128"/>
      <c r="AK187" s="126"/>
      <c r="AL187" s="136"/>
      <c r="AP187" s="15"/>
      <c r="AQ187" s="46"/>
      <c r="AR187" s="15"/>
      <c r="AS187" s="35"/>
      <c r="AT187" s="35"/>
      <c r="AU187" s="35"/>
      <c r="AV187" s="35"/>
      <c r="AW187" s="35"/>
      <c r="AX187" s="15"/>
    </row>
    <row r="188" spans="34:50" ht="16.5" customHeight="1">
      <c r="AH188" s="127"/>
      <c r="AI188" s="126"/>
      <c r="AJ188" s="128"/>
      <c r="AK188" s="126"/>
      <c r="AL188" s="136"/>
      <c r="AP188" s="15"/>
      <c r="AQ188" s="46"/>
      <c r="AR188" s="15"/>
      <c r="AS188" s="35"/>
      <c r="AT188" s="35"/>
      <c r="AU188" s="35"/>
      <c r="AV188" s="35"/>
      <c r="AW188" s="35"/>
      <c r="AX188" s="15"/>
    </row>
    <row r="189" spans="34:50" ht="16.5" customHeight="1">
      <c r="AH189" s="127"/>
      <c r="AI189" s="126"/>
      <c r="AJ189" s="128"/>
      <c r="AK189" s="126"/>
      <c r="AL189" s="136"/>
      <c r="AP189" s="15"/>
      <c r="AQ189" s="46"/>
      <c r="AR189" s="15"/>
      <c r="AS189" s="35"/>
      <c r="AT189" s="35"/>
      <c r="AU189" s="35"/>
      <c r="AV189" s="35"/>
      <c r="AW189" s="35"/>
      <c r="AX189" s="15"/>
    </row>
    <row r="190" spans="34:50" ht="16.5" customHeight="1">
      <c r="AH190" s="127"/>
      <c r="AI190" s="126"/>
      <c r="AJ190" s="128"/>
      <c r="AK190" s="126"/>
      <c r="AL190" s="136"/>
      <c r="AP190" s="15"/>
      <c r="AQ190" s="46"/>
      <c r="AR190" s="15"/>
      <c r="AS190" s="35"/>
      <c r="AT190" s="35"/>
      <c r="AU190" s="35"/>
      <c r="AV190" s="35"/>
      <c r="AW190" s="35"/>
      <c r="AX190" s="15"/>
    </row>
    <row r="191" spans="34:50" ht="16.5" customHeight="1">
      <c r="AH191" s="127"/>
      <c r="AI191" s="126"/>
      <c r="AJ191" s="128"/>
      <c r="AK191" s="126"/>
      <c r="AL191" s="136"/>
      <c r="AP191" s="15"/>
      <c r="AQ191" s="46"/>
      <c r="AR191" s="15"/>
      <c r="AS191" s="35"/>
      <c r="AT191" s="35"/>
      <c r="AU191" s="35"/>
      <c r="AV191" s="35"/>
      <c r="AW191" s="35"/>
      <c r="AX191" s="15"/>
    </row>
    <row r="192" spans="34:50" ht="16.5" customHeight="1">
      <c r="AH192" s="127"/>
      <c r="AI192" s="126"/>
      <c r="AJ192" s="128"/>
      <c r="AK192" s="126"/>
      <c r="AL192" s="136"/>
      <c r="AP192" s="15"/>
      <c r="AQ192" s="46"/>
      <c r="AR192" s="15"/>
      <c r="AS192" s="35"/>
      <c r="AT192" s="35"/>
      <c r="AU192" s="35"/>
      <c r="AV192" s="35"/>
      <c r="AW192" s="35"/>
      <c r="AX192" s="15"/>
    </row>
    <row r="193" spans="34:50" ht="16.5" customHeight="1">
      <c r="AH193" s="127"/>
      <c r="AI193" s="126"/>
      <c r="AJ193" s="128"/>
      <c r="AK193" s="126"/>
      <c r="AL193" s="136"/>
      <c r="AP193" s="15"/>
      <c r="AQ193" s="46"/>
      <c r="AR193" s="15"/>
      <c r="AS193" s="35"/>
      <c r="AT193" s="35"/>
      <c r="AU193" s="35"/>
      <c r="AV193" s="35"/>
      <c r="AW193" s="35"/>
      <c r="AX193" s="15"/>
    </row>
    <row r="194" spans="34:50" ht="16.5" customHeight="1">
      <c r="AH194" s="127"/>
      <c r="AI194" s="126"/>
      <c r="AJ194" s="128"/>
      <c r="AK194" s="126"/>
      <c r="AL194" s="136"/>
      <c r="AP194" s="15"/>
      <c r="AQ194" s="46"/>
      <c r="AR194" s="15"/>
      <c r="AS194" s="35"/>
      <c r="AT194" s="35"/>
      <c r="AU194" s="35"/>
      <c r="AV194" s="35"/>
      <c r="AW194" s="35"/>
      <c r="AX194" s="15"/>
    </row>
    <row r="195" spans="34:50" ht="16.5" customHeight="1">
      <c r="AH195" s="127"/>
      <c r="AI195" s="126"/>
      <c r="AJ195" s="128"/>
      <c r="AK195" s="126"/>
      <c r="AL195" s="136"/>
      <c r="AP195" s="15"/>
      <c r="AQ195" s="46"/>
      <c r="AR195" s="15"/>
      <c r="AS195" s="35"/>
      <c r="AT195" s="35"/>
      <c r="AU195" s="35"/>
      <c r="AV195" s="35"/>
      <c r="AW195" s="35"/>
      <c r="AX195" s="15"/>
    </row>
    <row r="196" spans="34:50" ht="16.5" customHeight="1">
      <c r="AH196" s="127"/>
      <c r="AI196" s="126"/>
      <c r="AJ196" s="128"/>
      <c r="AK196" s="126"/>
      <c r="AL196" s="136"/>
      <c r="AP196" s="15"/>
      <c r="AQ196" s="46"/>
      <c r="AR196" s="15"/>
      <c r="AS196" s="35"/>
      <c r="AT196" s="35"/>
      <c r="AU196" s="35"/>
      <c r="AV196" s="35"/>
      <c r="AW196" s="35"/>
      <c r="AX196" s="15"/>
    </row>
    <row r="197" spans="34:50" ht="16.5" customHeight="1">
      <c r="AH197" s="127"/>
      <c r="AI197" s="126"/>
      <c r="AJ197" s="128"/>
      <c r="AK197" s="126"/>
      <c r="AL197" s="136"/>
      <c r="AP197" s="15"/>
      <c r="AQ197" s="46"/>
      <c r="AR197" s="15"/>
      <c r="AS197" s="35"/>
      <c r="AT197" s="35"/>
      <c r="AU197" s="35"/>
      <c r="AV197" s="35"/>
      <c r="AW197" s="35"/>
      <c r="AX197" s="15"/>
    </row>
    <row r="198" spans="34:50" ht="16.5" customHeight="1">
      <c r="AH198" s="127"/>
      <c r="AI198" s="126"/>
      <c r="AJ198" s="128"/>
      <c r="AK198" s="126"/>
      <c r="AL198" s="136"/>
      <c r="AP198" s="15"/>
      <c r="AQ198" s="46"/>
      <c r="AR198" s="15"/>
      <c r="AS198" s="35"/>
      <c r="AT198" s="35"/>
      <c r="AU198" s="35"/>
      <c r="AV198" s="35"/>
      <c r="AW198" s="35"/>
      <c r="AX198" s="15"/>
    </row>
    <row r="199" spans="34:50" ht="16.5" customHeight="1">
      <c r="AH199" s="127"/>
      <c r="AI199" s="126"/>
      <c r="AJ199" s="128"/>
      <c r="AK199" s="126"/>
      <c r="AL199" s="136"/>
      <c r="AP199" s="15"/>
      <c r="AQ199" s="46"/>
      <c r="AR199" s="15"/>
      <c r="AS199" s="35"/>
      <c r="AT199" s="35"/>
      <c r="AU199" s="35"/>
      <c r="AV199" s="35"/>
      <c r="AW199" s="35"/>
      <c r="AX199" s="15"/>
    </row>
    <row r="200" spans="34:50" ht="16.5" customHeight="1">
      <c r="AH200" s="127"/>
      <c r="AI200" s="126"/>
      <c r="AJ200" s="128"/>
      <c r="AK200" s="126"/>
      <c r="AL200" s="136"/>
      <c r="AP200" s="15"/>
      <c r="AQ200" s="46"/>
      <c r="AR200" s="15"/>
      <c r="AS200" s="35"/>
      <c r="AT200" s="35"/>
      <c r="AU200" s="35"/>
      <c r="AV200" s="35"/>
      <c r="AW200" s="35"/>
      <c r="AX200" s="15"/>
    </row>
    <row r="201" spans="34:50" ht="16.5" customHeight="1">
      <c r="AH201" s="127"/>
      <c r="AI201" s="126"/>
      <c r="AJ201" s="128"/>
      <c r="AK201" s="126"/>
      <c r="AL201" s="136"/>
      <c r="AP201" s="15"/>
      <c r="AQ201" s="46"/>
      <c r="AR201" s="15"/>
      <c r="AS201" s="35"/>
      <c r="AT201" s="35"/>
      <c r="AU201" s="35"/>
      <c r="AV201" s="35"/>
      <c r="AW201" s="35"/>
      <c r="AX201" s="15"/>
    </row>
    <row r="202" spans="34:50" ht="16.5" customHeight="1">
      <c r="AH202" s="127"/>
      <c r="AI202" s="126"/>
      <c r="AJ202" s="128"/>
      <c r="AK202" s="126"/>
      <c r="AL202" s="136"/>
      <c r="AP202" s="15"/>
      <c r="AQ202" s="46"/>
      <c r="AR202" s="15"/>
      <c r="AS202" s="35"/>
      <c r="AT202" s="35"/>
      <c r="AU202" s="35"/>
      <c r="AV202" s="35"/>
      <c r="AW202" s="35"/>
      <c r="AX202" s="15"/>
    </row>
    <row r="203" spans="34:50" ht="16.5" customHeight="1">
      <c r="AH203" s="127"/>
      <c r="AI203" s="126"/>
      <c r="AJ203" s="128"/>
      <c r="AK203" s="126"/>
      <c r="AL203" s="136"/>
      <c r="AP203" s="15"/>
      <c r="AQ203" s="46"/>
      <c r="AR203" s="15"/>
      <c r="AS203" s="35"/>
      <c r="AT203" s="35"/>
      <c r="AU203" s="35"/>
      <c r="AV203" s="35"/>
      <c r="AW203" s="35"/>
      <c r="AX203" s="15"/>
    </row>
    <row r="204" spans="34:50" ht="16.5" customHeight="1">
      <c r="AH204" s="127"/>
      <c r="AI204" s="126"/>
      <c r="AJ204" s="128"/>
      <c r="AK204" s="126"/>
      <c r="AL204" s="136"/>
      <c r="AP204" s="15"/>
      <c r="AQ204" s="46"/>
      <c r="AR204" s="15"/>
      <c r="AS204" s="35"/>
      <c r="AT204" s="35"/>
      <c r="AU204" s="35"/>
      <c r="AV204" s="35"/>
      <c r="AW204" s="35"/>
      <c r="AX204" s="15"/>
    </row>
    <row r="205" spans="34:50" ht="16.5" customHeight="1">
      <c r="AH205" s="127"/>
      <c r="AI205" s="126"/>
      <c r="AJ205" s="128"/>
      <c r="AK205" s="126"/>
      <c r="AL205" s="136"/>
      <c r="AP205" s="15"/>
      <c r="AQ205" s="46"/>
      <c r="AR205" s="15"/>
      <c r="AS205" s="35"/>
      <c r="AT205" s="35"/>
      <c r="AU205" s="35"/>
      <c r="AV205" s="35"/>
      <c r="AW205" s="35"/>
      <c r="AX205" s="15"/>
    </row>
    <row r="206" spans="34:50" ht="16.5" customHeight="1">
      <c r="AH206" s="127"/>
      <c r="AI206" s="126"/>
      <c r="AJ206" s="128"/>
      <c r="AK206" s="126"/>
      <c r="AL206" s="136"/>
      <c r="AP206" s="15"/>
      <c r="AQ206" s="46"/>
      <c r="AR206" s="15"/>
      <c r="AS206" s="35"/>
      <c r="AT206" s="35"/>
      <c r="AU206" s="35"/>
      <c r="AV206" s="35"/>
      <c r="AW206" s="35"/>
      <c r="AX206" s="15"/>
    </row>
    <row r="207" spans="34:50" ht="16.5" customHeight="1">
      <c r="AH207" s="127"/>
      <c r="AI207" s="126"/>
      <c r="AJ207" s="128"/>
      <c r="AK207" s="126"/>
      <c r="AL207" s="136"/>
      <c r="AP207" s="15"/>
      <c r="AQ207" s="46"/>
      <c r="AR207" s="15"/>
      <c r="AS207" s="35"/>
      <c r="AT207" s="35"/>
      <c r="AU207" s="35"/>
      <c r="AV207" s="35"/>
      <c r="AW207" s="35"/>
      <c r="AX207" s="15"/>
    </row>
    <row r="208" spans="34:50" ht="16.5" customHeight="1">
      <c r="AH208" s="127"/>
      <c r="AI208" s="126"/>
      <c r="AJ208" s="128"/>
      <c r="AK208" s="126"/>
      <c r="AL208" s="136"/>
      <c r="AP208" s="15"/>
      <c r="AQ208" s="46"/>
      <c r="AR208" s="15"/>
      <c r="AS208" s="35"/>
      <c r="AT208" s="35"/>
      <c r="AU208" s="35"/>
      <c r="AV208" s="35"/>
      <c r="AW208" s="35"/>
      <c r="AX208" s="15"/>
    </row>
    <row r="209" spans="34:50" ht="16.5" customHeight="1">
      <c r="AH209" s="127"/>
      <c r="AI209" s="126"/>
      <c r="AJ209" s="128"/>
      <c r="AK209" s="126"/>
      <c r="AL209" s="136"/>
      <c r="AP209" s="15"/>
      <c r="AQ209" s="46"/>
      <c r="AR209" s="15"/>
      <c r="AS209" s="35"/>
      <c r="AT209" s="35"/>
      <c r="AU209" s="35"/>
      <c r="AV209" s="35"/>
      <c r="AW209" s="35"/>
      <c r="AX209" s="15"/>
    </row>
    <row r="210" spans="34:50" ht="16.5" customHeight="1">
      <c r="AH210" s="127"/>
      <c r="AI210" s="126"/>
      <c r="AJ210" s="128"/>
      <c r="AK210" s="126"/>
      <c r="AL210" s="136"/>
      <c r="AP210" s="15"/>
      <c r="AQ210" s="46"/>
      <c r="AR210" s="15"/>
      <c r="AS210" s="35"/>
      <c r="AT210" s="35"/>
      <c r="AU210" s="35"/>
      <c r="AV210" s="35"/>
      <c r="AW210" s="35"/>
      <c r="AX210" s="15"/>
    </row>
    <row r="211" spans="34:50" ht="16.5" customHeight="1">
      <c r="AH211" s="127"/>
      <c r="AI211" s="126"/>
      <c r="AJ211" s="128"/>
      <c r="AK211" s="126"/>
      <c r="AL211" s="136"/>
      <c r="AP211" s="15"/>
      <c r="AQ211" s="46"/>
      <c r="AR211" s="15"/>
      <c r="AS211" s="35"/>
      <c r="AT211" s="35"/>
      <c r="AU211" s="35"/>
      <c r="AV211" s="35"/>
      <c r="AW211" s="35"/>
      <c r="AX211" s="15"/>
    </row>
    <row r="212" spans="34:50" ht="16.5" customHeight="1">
      <c r="AH212" s="127"/>
      <c r="AI212" s="126"/>
      <c r="AJ212" s="128"/>
      <c r="AK212" s="126"/>
      <c r="AL212" s="136"/>
      <c r="AP212" s="15"/>
      <c r="AQ212" s="46"/>
      <c r="AR212" s="15"/>
      <c r="AS212" s="35"/>
      <c r="AT212" s="35"/>
      <c r="AU212" s="35"/>
      <c r="AV212" s="35"/>
      <c r="AW212" s="35"/>
      <c r="AX212" s="15"/>
    </row>
    <row r="213" spans="34:50" ht="16.5" customHeight="1">
      <c r="AH213" s="127"/>
      <c r="AI213" s="126"/>
      <c r="AJ213" s="128"/>
      <c r="AK213" s="126"/>
      <c r="AL213" s="136"/>
      <c r="AP213" s="15"/>
      <c r="AQ213" s="46"/>
      <c r="AR213" s="15"/>
      <c r="AS213" s="35"/>
      <c r="AT213" s="35"/>
      <c r="AU213" s="35"/>
      <c r="AV213" s="35"/>
      <c r="AW213" s="35"/>
      <c r="AX213" s="15"/>
    </row>
    <row r="214" spans="34:50" ht="16.5" customHeight="1">
      <c r="AH214" s="127"/>
      <c r="AI214" s="126"/>
      <c r="AJ214" s="128"/>
      <c r="AK214" s="126"/>
      <c r="AL214" s="136"/>
      <c r="AP214" s="15"/>
      <c r="AQ214" s="46"/>
      <c r="AR214" s="15"/>
      <c r="AS214" s="35"/>
      <c r="AT214" s="35"/>
      <c r="AU214" s="35"/>
      <c r="AV214" s="35"/>
      <c r="AW214" s="35"/>
      <c r="AX214" s="15"/>
    </row>
    <row r="215" spans="34:50" ht="16.5" customHeight="1">
      <c r="AH215" s="127"/>
      <c r="AI215" s="126"/>
      <c r="AJ215" s="128"/>
      <c r="AK215" s="126"/>
      <c r="AL215" s="136"/>
      <c r="AP215" s="15"/>
      <c r="AQ215" s="46"/>
      <c r="AR215" s="15"/>
      <c r="AS215" s="35"/>
      <c r="AT215" s="35"/>
      <c r="AU215" s="35"/>
      <c r="AV215" s="35"/>
      <c r="AW215" s="35"/>
      <c r="AX215" s="15"/>
    </row>
    <row r="216" spans="34:50" ht="16.5" customHeight="1">
      <c r="AH216" s="127"/>
      <c r="AI216" s="126"/>
      <c r="AJ216" s="128"/>
      <c r="AK216" s="126"/>
      <c r="AL216" s="136"/>
      <c r="AP216" s="15"/>
      <c r="AQ216" s="46"/>
      <c r="AR216" s="15"/>
      <c r="AS216" s="35"/>
      <c r="AT216" s="35"/>
      <c r="AU216" s="35"/>
      <c r="AV216" s="35"/>
      <c r="AW216" s="35"/>
      <c r="AX216" s="15"/>
    </row>
    <row r="217" spans="34:50" ht="16.5" customHeight="1">
      <c r="AH217" s="127"/>
      <c r="AI217" s="126"/>
      <c r="AJ217" s="128"/>
      <c r="AK217" s="126"/>
      <c r="AL217" s="136"/>
      <c r="AP217" s="15"/>
      <c r="AQ217" s="46"/>
      <c r="AR217" s="15"/>
      <c r="AS217" s="35"/>
      <c r="AT217" s="35"/>
      <c r="AU217" s="35"/>
      <c r="AV217" s="35"/>
      <c r="AW217" s="35"/>
      <c r="AX217" s="15"/>
    </row>
    <row r="218" spans="34:50" ht="16.5" customHeight="1">
      <c r="AH218" s="127"/>
      <c r="AI218" s="126"/>
      <c r="AJ218" s="128"/>
      <c r="AK218" s="126"/>
      <c r="AL218" s="136"/>
      <c r="AP218" s="15"/>
      <c r="AQ218" s="46"/>
      <c r="AR218" s="15"/>
      <c r="AS218" s="35"/>
      <c r="AT218" s="35"/>
      <c r="AU218" s="35"/>
      <c r="AV218" s="35"/>
      <c r="AW218" s="35"/>
      <c r="AX218" s="15"/>
    </row>
    <row r="219" spans="34:50" ht="16.5" customHeight="1">
      <c r="AH219" s="127"/>
      <c r="AI219" s="126"/>
      <c r="AJ219" s="128"/>
      <c r="AK219" s="126"/>
      <c r="AL219" s="136"/>
      <c r="AP219" s="15"/>
      <c r="AQ219" s="46"/>
      <c r="AR219" s="15"/>
      <c r="AS219" s="35"/>
      <c r="AT219" s="35"/>
      <c r="AU219" s="35"/>
      <c r="AV219" s="35"/>
      <c r="AW219" s="35"/>
      <c r="AX219" s="15"/>
    </row>
    <row r="220" spans="34:50" ht="16.5" customHeight="1">
      <c r="AH220" s="127"/>
      <c r="AI220" s="126"/>
      <c r="AJ220" s="128"/>
      <c r="AK220" s="126"/>
      <c r="AL220" s="136"/>
      <c r="AP220" s="15"/>
      <c r="AQ220" s="46"/>
      <c r="AR220" s="15"/>
      <c r="AS220" s="35"/>
      <c r="AT220" s="35"/>
      <c r="AU220" s="35"/>
      <c r="AV220" s="35"/>
      <c r="AW220" s="35"/>
      <c r="AX220" s="15"/>
    </row>
    <row r="221" spans="34:50" ht="16.5" customHeight="1">
      <c r="AH221" s="127"/>
      <c r="AI221" s="126"/>
      <c r="AJ221" s="128"/>
      <c r="AK221" s="126"/>
      <c r="AL221" s="136"/>
      <c r="AP221" s="15"/>
      <c r="AQ221" s="46"/>
      <c r="AR221" s="15"/>
      <c r="AS221" s="35"/>
      <c r="AT221" s="35"/>
      <c r="AU221" s="35"/>
      <c r="AV221" s="35"/>
      <c r="AW221" s="35"/>
      <c r="AX221" s="15"/>
    </row>
    <row r="222" spans="34:50" ht="16.5" customHeight="1">
      <c r="AH222" s="127"/>
      <c r="AI222" s="126"/>
      <c r="AJ222" s="128"/>
      <c r="AK222" s="126"/>
      <c r="AL222" s="136"/>
      <c r="AP222" s="15"/>
      <c r="AQ222" s="46"/>
      <c r="AR222" s="15"/>
      <c r="AS222" s="35"/>
      <c r="AT222" s="35"/>
      <c r="AU222" s="35"/>
      <c r="AV222" s="35"/>
      <c r="AW222" s="35"/>
      <c r="AX222" s="15"/>
    </row>
    <row r="223" spans="34:50" ht="16.5" customHeight="1">
      <c r="AH223" s="127"/>
      <c r="AI223" s="126"/>
      <c r="AJ223" s="128"/>
      <c r="AK223" s="126"/>
      <c r="AL223" s="136"/>
      <c r="AP223" s="15"/>
      <c r="AQ223" s="46"/>
      <c r="AR223" s="15"/>
      <c r="AS223" s="35"/>
      <c r="AT223" s="35"/>
      <c r="AU223" s="35"/>
      <c r="AV223" s="35"/>
      <c r="AW223" s="35"/>
      <c r="AX223" s="15"/>
    </row>
    <row r="224" spans="34:50" ht="16.5" customHeight="1">
      <c r="AH224" s="127"/>
      <c r="AI224" s="126"/>
      <c r="AJ224" s="128"/>
      <c r="AK224" s="126"/>
      <c r="AL224" s="136"/>
      <c r="AP224" s="15"/>
      <c r="AQ224" s="46"/>
      <c r="AR224" s="15"/>
      <c r="AS224" s="35"/>
      <c r="AT224" s="35"/>
      <c r="AU224" s="35"/>
      <c r="AV224" s="35"/>
      <c r="AW224" s="35"/>
      <c r="AX224" s="15"/>
    </row>
    <row r="225" spans="34:50" ht="16.5" customHeight="1">
      <c r="AH225" s="127"/>
      <c r="AI225" s="126"/>
      <c r="AJ225" s="128"/>
      <c r="AK225" s="126"/>
      <c r="AL225" s="136"/>
      <c r="AP225" s="15"/>
      <c r="AQ225" s="46"/>
      <c r="AR225" s="15"/>
      <c r="AS225" s="35"/>
      <c r="AT225" s="35"/>
      <c r="AU225" s="35"/>
      <c r="AV225" s="35"/>
      <c r="AW225" s="35"/>
      <c r="AX225" s="15"/>
    </row>
    <row r="226" spans="34:50" ht="16.5" customHeight="1">
      <c r="AH226" s="127"/>
      <c r="AI226" s="126"/>
      <c r="AJ226" s="128"/>
      <c r="AK226" s="126"/>
      <c r="AL226" s="136"/>
      <c r="AP226" s="15"/>
      <c r="AQ226" s="46"/>
      <c r="AR226" s="15"/>
      <c r="AS226" s="35"/>
      <c r="AT226" s="35"/>
      <c r="AU226" s="35"/>
      <c r="AV226" s="35"/>
      <c r="AW226" s="35"/>
      <c r="AX226" s="15"/>
    </row>
    <row r="227" spans="34:50" ht="16.5" customHeight="1">
      <c r="AH227" s="127"/>
      <c r="AI227" s="126"/>
      <c r="AJ227" s="128"/>
      <c r="AK227" s="126"/>
      <c r="AL227" s="136"/>
      <c r="AP227" s="15"/>
      <c r="AQ227" s="46"/>
      <c r="AR227" s="15"/>
      <c r="AS227" s="35"/>
      <c r="AT227" s="35"/>
      <c r="AU227" s="35"/>
      <c r="AV227" s="35"/>
      <c r="AW227" s="35"/>
      <c r="AX227" s="15"/>
    </row>
    <row r="228" spans="34:50" ht="16.5" customHeight="1">
      <c r="AH228" s="127"/>
      <c r="AI228" s="126"/>
      <c r="AJ228" s="128"/>
      <c r="AK228" s="126"/>
      <c r="AL228" s="136"/>
      <c r="AP228" s="15"/>
      <c r="AQ228" s="46"/>
      <c r="AR228" s="15"/>
      <c r="AS228" s="35"/>
      <c r="AT228" s="35"/>
      <c r="AU228" s="35"/>
      <c r="AV228" s="35"/>
      <c r="AW228" s="35"/>
      <c r="AX228" s="15"/>
    </row>
    <row r="229" spans="34:50" ht="16.5" customHeight="1">
      <c r="AH229" s="127"/>
      <c r="AI229" s="126"/>
      <c r="AJ229" s="128"/>
      <c r="AK229" s="126"/>
      <c r="AL229" s="136"/>
      <c r="AP229" s="15"/>
      <c r="AQ229" s="46"/>
      <c r="AR229" s="15"/>
      <c r="AS229" s="35"/>
      <c r="AT229" s="35"/>
      <c r="AU229" s="35"/>
      <c r="AV229" s="35"/>
      <c r="AW229" s="35"/>
      <c r="AX229" s="15"/>
    </row>
    <row r="230" spans="34:50" ht="16.5" customHeight="1">
      <c r="AH230" s="127"/>
      <c r="AI230" s="126"/>
      <c r="AJ230" s="128"/>
      <c r="AK230" s="126"/>
      <c r="AL230" s="136"/>
      <c r="AP230" s="15"/>
      <c r="AQ230" s="46"/>
      <c r="AR230" s="15"/>
      <c r="AS230" s="35"/>
      <c r="AT230" s="35"/>
      <c r="AU230" s="35"/>
      <c r="AV230" s="35"/>
      <c r="AW230" s="35"/>
      <c r="AX230" s="15"/>
    </row>
    <row r="231" spans="34:50" ht="16.5" customHeight="1">
      <c r="AH231" s="127"/>
      <c r="AI231" s="126"/>
      <c r="AJ231" s="128"/>
      <c r="AK231" s="126"/>
      <c r="AL231" s="136"/>
      <c r="AP231" s="15"/>
      <c r="AQ231" s="46"/>
      <c r="AR231" s="15"/>
      <c r="AS231" s="35"/>
      <c r="AT231" s="35"/>
      <c r="AU231" s="35"/>
      <c r="AV231" s="35"/>
      <c r="AW231" s="35"/>
      <c r="AX231" s="15"/>
    </row>
    <row r="232" spans="34:50" ht="16.5" customHeight="1">
      <c r="AH232" s="127"/>
      <c r="AI232" s="126"/>
      <c r="AJ232" s="128"/>
      <c r="AK232" s="126"/>
      <c r="AL232" s="136"/>
      <c r="AP232" s="15"/>
      <c r="AQ232" s="46"/>
      <c r="AR232" s="15"/>
      <c r="AS232" s="35"/>
      <c r="AT232" s="35"/>
      <c r="AU232" s="35"/>
      <c r="AV232" s="35"/>
      <c r="AW232" s="35"/>
      <c r="AX232" s="15"/>
    </row>
    <row r="233" spans="34:50" ht="16.5" customHeight="1">
      <c r="AH233" s="127"/>
      <c r="AI233" s="126"/>
      <c r="AJ233" s="128"/>
      <c r="AK233" s="126"/>
      <c r="AL233" s="136"/>
      <c r="AP233" s="15"/>
      <c r="AQ233" s="46"/>
      <c r="AR233" s="15"/>
      <c r="AS233" s="35"/>
      <c r="AT233" s="35"/>
      <c r="AU233" s="35"/>
      <c r="AV233" s="35"/>
      <c r="AW233" s="35"/>
      <c r="AX233" s="15"/>
    </row>
    <row r="234" spans="34:50" ht="16.5" customHeight="1">
      <c r="AH234" s="127"/>
      <c r="AI234" s="126"/>
      <c r="AJ234" s="128"/>
      <c r="AK234" s="126"/>
      <c r="AL234" s="136"/>
      <c r="AP234" s="15"/>
      <c r="AQ234" s="46"/>
      <c r="AR234" s="15"/>
      <c r="AS234" s="35"/>
      <c r="AT234" s="35"/>
      <c r="AU234" s="35"/>
      <c r="AV234" s="35"/>
      <c r="AW234" s="35"/>
      <c r="AX234" s="15"/>
    </row>
    <row r="235" spans="34:50" ht="16.5" customHeight="1">
      <c r="AH235" s="127"/>
      <c r="AI235" s="126"/>
      <c r="AJ235" s="128"/>
      <c r="AK235" s="126"/>
      <c r="AL235" s="136"/>
      <c r="AP235" s="15"/>
      <c r="AQ235" s="46"/>
      <c r="AR235" s="15"/>
      <c r="AS235" s="35"/>
      <c r="AT235" s="35"/>
      <c r="AU235" s="35"/>
      <c r="AV235" s="35"/>
      <c r="AW235" s="35"/>
      <c r="AX235" s="15"/>
    </row>
    <row r="236" spans="34:50" ht="16.5" customHeight="1">
      <c r="AH236" s="127"/>
      <c r="AI236" s="126"/>
      <c r="AJ236" s="128"/>
      <c r="AK236" s="126"/>
      <c r="AL236" s="136"/>
      <c r="AP236" s="15"/>
      <c r="AQ236" s="46"/>
      <c r="AR236" s="15"/>
      <c r="AS236" s="35"/>
      <c r="AT236" s="35"/>
      <c r="AU236" s="35"/>
      <c r="AV236" s="35"/>
      <c r="AW236" s="35"/>
      <c r="AX236" s="15"/>
    </row>
    <row r="237" spans="34:50" ht="16.5" customHeight="1">
      <c r="AH237" s="127"/>
      <c r="AI237" s="126"/>
      <c r="AJ237" s="128"/>
      <c r="AK237" s="126"/>
      <c r="AL237" s="136"/>
      <c r="AP237" s="15"/>
      <c r="AQ237" s="46"/>
      <c r="AR237" s="15"/>
      <c r="AS237" s="35"/>
      <c r="AT237" s="35"/>
      <c r="AU237" s="35"/>
      <c r="AV237" s="35"/>
      <c r="AW237" s="35"/>
      <c r="AX237" s="15"/>
    </row>
    <row r="238" spans="34:50" ht="16.5" customHeight="1">
      <c r="AH238" s="127"/>
      <c r="AI238" s="126"/>
      <c r="AJ238" s="128"/>
      <c r="AK238" s="126"/>
      <c r="AL238" s="136"/>
      <c r="AP238" s="15"/>
      <c r="AQ238" s="46"/>
      <c r="AR238" s="15"/>
      <c r="AS238" s="35"/>
      <c r="AT238" s="35"/>
      <c r="AU238" s="35"/>
      <c r="AV238" s="35"/>
      <c r="AW238" s="35"/>
      <c r="AX238" s="15"/>
    </row>
    <row r="239" spans="34:50" ht="16.5" customHeight="1">
      <c r="AH239" s="127"/>
      <c r="AI239" s="126"/>
      <c r="AJ239" s="128"/>
      <c r="AK239" s="126"/>
      <c r="AL239" s="136"/>
      <c r="AP239" s="15"/>
      <c r="AQ239" s="46"/>
      <c r="AR239" s="15"/>
      <c r="AS239" s="35"/>
      <c r="AT239" s="35"/>
      <c r="AU239" s="35"/>
      <c r="AV239" s="35"/>
      <c r="AW239" s="35"/>
      <c r="AX239" s="15"/>
    </row>
    <row r="240" spans="34:50" ht="16.5" customHeight="1">
      <c r="AH240" s="127"/>
      <c r="AI240" s="126"/>
      <c r="AJ240" s="128"/>
      <c r="AK240" s="126"/>
      <c r="AL240" s="136"/>
      <c r="AP240" s="15"/>
      <c r="AQ240" s="46"/>
      <c r="AR240" s="15"/>
      <c r="AS240" s="35"/>
      <c r="AT240" s="35"/>
      <c r="AU240" s="35"/>
      <c r="AV240" s="35"/>
      <c r="AW240" s="35"/>
      <c r="AX240" s="15"/>
    </row>
    <row r="241" spans="34:50" ht="16.5" customHeight="1">
      <c r="AH241" s="127"/>
      <c r="AI241" s="126"/>
      <c r="AJ241" s="128"/>
      <c r="AK241" s="126"/>
      <c r="AL241" s="136"/>
      <c r="AP241" s="15"/>
      <c r="AQ241" s="46"/>
      <c r="AR241" s="15"/>
      <c r="AS241" s="35"/>
      <c r="AT241" s="35"/>
      <c r="AU241" s="35"/>
      <c r="AV241" s="35"/>
      <c r="AW241" s="35"/>
      <c r="AX241" s="15"/>
    </row>
    <row r="242" spans="34:50" ht="16.5" customHeight="1">
      <c r="AH242" s="127"/>
      <c r="AI242" s="126"/>
      <c r="AJ242" s="128"/>
      <c r="AK242" s="126"/>
      <c r="AL242" s="136"/>
      <c r="AP242" s="15"/>
      <c r="AQ242" s="46"/>
      <c r="AR242" s="15"/>
      <c r="AS242" s="35"/>
      <c r="AT242" s="35"/>
      <c r="AU242" s="35"/>
      <c r="AV242" s="35"/>
      <c r="AW242" s="35"/>
      <c r="AX242" s="15"/>
    </row>
    <row r="243" spans="34:50" ht="16.5" customHeight="1">
      <c r="AH243" s="127"/>
      <c r="AI243" s="126"/>
      <c r="AJ243" s="128"/>
      <c r="AK243" s="126"/>
      <c r="AL243" s="136"/>
      <c r="AP243" s="15"/>
      <c r="AQ243" s="46"/>
      <c r="AR243" s="15"/>
      <c r="AS243" s="35"/>
      <c r="AT243" s="35"/>
      <c r="AU243" s="35"/>
      <c r="AV243" s="35"/>
      <c r="AW243" s="35"/>
      <c r="AX243" s="15"/>
    </row>
    <row r="244" spans="34:50" ht="16.5" customHeight="1">
      <c r="AH244" s="127"/>
      <c r="AI244" s="126"/>
      <c r="AJ244" s="128"/>
      <c r="AK244" s="126"/>
      <c r="AL244" s="136"/>
      <c r="AP244" s="15"/>
      <c r="AQ244" s="46"/>
      <c r="AR244" s="15"/>
      <c r="AS244" s="35"/>
      <c r="AT244" s="35"/>
      <c r="AU244" s="35"/>
      <c r="AV244" s="35"/>
      <c r="AW244" s="35"/>
      <c r="AX244" s="15"/>
    </row>
    <row r="245" spans="34:50" ht="16.5" customHeight="1">
      <c r="AH245" s="127"/>
      <c r="AI245" s="126"/>
      <c r="AJ245" s="128"/>
      <c r="AK245" s="126"/>
      <c r="AL245" s="136"/>
      <c r="AP245" s="15"/>
      <c r="AQ245" s="46"/>
      <c r="AR245" s="15"/>
      <c r="AS245" s="35"/>
      <c r="AT245" s="35"/>
      <c r="AU245" s="35"/>
      <c r="AV245" s="35"/>
      <c r="AW245" s="35"/>
      <c r="AX245" s="15"/>
    </row>
    <row r="246" spans="34:50" ht="16.5" customHeight="1">
      <c r="AH246" s="127"/>
      <c r="AI246" s="126"/>
      <c r="AJ246" s="128"/>
      <c r="AK246" s="126"/>
      <c r="AL246" s="136"/>
      <c r="AP246" s="15"/>
      <c r="AQ246" s="46"/>
      <c r="AR246" s="15"/>
      <c r="AS246" s="35"/>
      <c r="AT246" s="35"/>
      <c r="AU246" s="35"/>
      <c r="AV246" s="35"/>
      <c r="AW246" s="35"/>
      <c r="AX246" s="15"/>
    </row>
    <row r="247" spans="34:50" ht="16.5" customHeight="1">
      <c r="AH247" s="127"/>
      <c r="AI247" s="126"/>
      <c r="AJ247" s="128"/>
      <c r="AK247" s="126"/>
      <c r="AL247" s="136"/>
      <c r="AP247" s="15"/>
      <c r="AQ247" s="46"/>
      <c r="AR247" s="15"/>
      <c r="AS247" s="35"/>
      <c r="AT247" s="35"/>
      <c r="AU247" s="35"/>
      <c r="AV247" s="35"/>
      <c r="AW247" s="35"/>
      <c r="AX247" s="15"/>
    </row>
    <row r="248" spans="34:50" ht="16.5" customHeight="1">
      <c r="AH248" s="127"/>
      <c r="AI248" s="126"/>
      <c r="AJ248" s="128"/>
      <c r="AK248" s="126"/>
      <c r="AL248" s="136"/>
      <c r="AP248" s="15"/>
      <c r="AQ248" s="46"/>
      <c r="AR248" s="15"/>
      <c r="AS248" s="35"/>
      <c r="AT248" s="35"/>
      <c r="AU248" s="35"/>
      <c r="AV248" s="35"/>
      <c r="AW248" s="35"/>
      <c r="AX248" s="15"/>
    </row>
    <row r="249" spans="34:50" ht="16.5" customHeight="1">
      <c r="AH249" s="127"/>
      <c r="AI249" s="126"/>
      <c r="AJ249" s="128"/>
      <c r="AK249" s="126"/>
      <c r="AL249" s="136"/>
      <c r="AP249" s="15"/>
      <c r="AQ249" s="46"/>
      <c r="AR249" s="15"/>
      <c r="AS249" s="35"/>
      <c r="AT249" s="35"/>
      <c r="AU249" s="35"/>
      <c r="AV249" s="35"/>
      <c r="AW249" s="35"/>
      <c r="AX249" s="15"/>
    </row>
    <row r="250" spans="34:50" ht="16.5" customHeight="1">
      <c r="AH250" s="127"/>
      <c r="AI250" s="126"/>
      <c r="AJ250" s="128"/>
      <c r="AK250" s="126"/>
      <c r="AL250" s="136"/>
      <c r="AP250" s="15"/>
      <c r="AQ250" s="46"/>
      <c r="AR250" s="15"/>
      <c r="AS250" s="35"/>
      <c r="AT250" s="35"/>
      <c r="AU250" s="35"/>
      <c r="AV250" s="35"/>
      <c r="AW250" s="35"/>
      <c r="AX250" s="15"/>
    </row>
    <row r="251" spans="34:50" ht="16.5" customHeight="1">
      <c r="AH251" s="127"/>
      <c r="AI251" s="126"/>
      <c r="AJ251" s="128"/>
      <c r="AK251" s="126"/>
      <c r="AL251" s="136"/>
      <c r="AP251" s="15"/>
      <c r="AQ251" s="46"/>
      <c r="AR251" s="15"/>
      <c r="AS251" s="35"/>
      <c r="AT251" s="35"/>
      <c r="AU251" s="35"/>
      <c r="AV251" s="35"/>
      <c r="AW251" s="35"/>
      <c r="AX251" s="15"/>
    </row>
    <row r="252" spans="34:50" ht="16.5" customHeight="1">
      <c r="AH252" s="127"/>
      <c r="AI252" s="126"/>
      <c r="AJ252" s="128"/>
      <c r="AK252" s="126"/>
      <c r="AL252" s="136"/>
      <c r="AP252" s="15"/>
      <c r="AQ252" s="46"/>
      <c r="AR252" s="15"/>
      <c r="AS252" s="35"/>
      <c r="AT252" s="35"/>
      <c r="AU252" s="35"/>
      <c r="AV252" s="35"/>
      <c r="AW252" s="35"/>
      <c r="AX252" s="15"/>
    </row>
    <row r="253" spans="34:50" ht="16.5" customHeight="1">
      <c r="AH253" s="127"/>
      <c r="AI253" s="126"/>
      <c r="AJ253" s="128"/>
      <c r="AK253" s="126"/>
      <c r="AL253" s="136"/>
      <c r="AP253" s="15"/>
      <c r="AQ253" s="46"/>
      <c r="AR253" s="15"/>
      <c r="AS253" s="35"/>
      <c r="AT253" s="35"/>
      <c r="AU253" s="35"/>
      <c r="AV253" s="35"/>
      <c r="AW253" s="35"/>
      <c r="AX253" s="15"/>
    </row>
    <row r="254" spans="34:50" ht="16.5" customHeight="1">
      <c r="AH254" s="127"/>
      <c r="AI254" s="126"/>
      <c r="AJ254" s="128"/>
      <c r="AK254" s="126"/>
      <c r="AL254" s="136"/>
      <c r="AP254" s="15"/>
      <c r="AQ254" s="46"/>
      <c r="AR254" s="15"/>
      <c r="AS254" s="35"/>
      <c r="AT254" s="35"/>
      <c r="AU254" s="35"/>
      <c r="AV254" s="35"/>
      <c r="AW254" s="35"/>
      <c r="AX254" s="15"/>
    </row>
    <row r="255" spans="34:50" ht="16.5" customHeight="1">
      <c r="AH255" s="127"/>
      <c r="AI255" s="126"/>
      <c r="AJ255" s="128"/>
      <c r="AK255" s="126"/>
      <c r="AL255" s="136"/>
      <c r="AP255" s="15"/>
      <c r="AQ255" s="46"/>
      <c r="AR255" s="15"/>
      <c r="AS255" s="35"/>
      <c r="AT255" s="35"/>
      <c r="AU255" s="35"/>
      <c r="AV255" s="35"/>
      <c r="AW255" s="35"/>
      <c r="AX255" s="15"/>
    </row>
    <row r="256" spans="34:50" ht="16.5" customHeight="1">
      <c r="AH256" s="127"/>
      <c r="AI256" s="126"/>
      <c r="AJ256" s="128"/>
      <c r="AK256" s="126"/>
      <c r="AL256" s="136"/>
      <c r="AP256" s="15"/>
      <c r="AQ256" s="46"/>
      <c r="AR256" s="15"/>
      <c r="AS256" s="35"/>
      <c r="AT256" s="35"/>
      <c r="AU256" s="35"/>
      <c r="AV256" s="35"/>
      <c r="AW256" s="35"/>
      <c r="AX256" s="15"/>
    </row>
    <row r="257" spans="34:50" ht="16.5" customHeight="1">
      <c r="AH257" s="127"/>
      <c r="AI257" s="126"/>
      <c r="AJ257" s="128"/>
      <c r="AK257" s="126"/>
      <c r="AL257" s="136"/>
      <c r="AP257" s="15"/>
      <c r="AQ257" s="46"/>
      <c r="AR257" s="15"/>
      <c r="AS257" s="35"/>
      <c r="AT257" s="35"/>
      <c r="AU257" s="35"/>
      <c r="AV257" s="35"/>
      <c r="AW257" s="35"/>
      <c r="AX257" s="15"/>
    </row>
    <row r="258" spans="34:50" ht="16.5" customHeight="1">
      <c r="AH258" s="127"/>
      <c r="AI258" s="126"/>
      <c r="AJ258" s="128"/>
      <c r="AK258" s="126"/>
      <c r="AL258" s="136"/>
      <c r="AP258" s="15"/>
      <c r="AQ258" s="46"/>
      <c r="AR258" s="15"/>
      <c r="AS258" s="35"/>
      <c r="AT258" s="35"/>
      <c r="AU258" s="35"/>
      <c r="AV258" s="35"/>
      <c r="AW258" s="35"/>
      <c r="AX258" s="15"/>
    </row>
    <row r="259" spans="34:50" ht="16.5" customHeight="1">
      <c r="AH259" s="127"/>
      <c r="AI259" s="126"/>
      <c r="AJ259" s="128"/>
      <c r="AK259" s="126"/>
      <c r="AL259" s="136"/>
      <c r="AP259" s="15"/>
      <c r="AQ259" s="46"/>
      <c r="AR259" s="15"/>
      <c r="AS259" s="35"/>
      <c r="AT259" s="35"/>
      <c r="AU259" s="35"/>
      <c r="AV259" s="35"/>
      <c r="AW259" s="35"/>
      <c r="AX259" s="15"/>
    </row>
    <row r="260" spans="34:50" ht="16.5" customHeight="1">
      <c r="AH260" s="127"/>
      <c r="AI260" s="126"/>
      <c r="AJ260" s="128"/>
      <c r="AK260" s="126"/>
      <c r="AL260" s="136"/>
      <c r="AP260" s="15"/>
      <c r="AQ260" s="46"/>
      <c r="AR260" s="15"/>
      <c r="AS260" s="35"/>
      <c r="AT260" s="35"/>
      <c r="AU260" s="35"/>
      <c r="AV260" s="35"/>
      <c r="AW260" s="35"/>
      <c r="AX260" s="15"/>
    </row>
    <row r="261" spans="34:50" ht="16.5" customHeight="1">
      <c r="AH261" s="127"/>
      <c r="AI261" s="126"/>
      <c r="AJ261" s="128"/>
      <c r="AK261" s="126"/>
      <c r="AL261" s="136"/>
      <c r="AP261" s="15"/>
      <c r="AQ261" s="46"/>
      <c r="AR261" s="15"/>
      <c r="AS261" s="35"/>
      <c r="AT261" s="35"/>
      <c r="AU261" s="35"/>
      <c r="AV261" s="35"/>
      <c r="AW261" s="35"/>
      <c r="AX261" s="15"/>
    </row>
    <row r="262" spans="34:50" ht="16.5" customHeight="1">
      <c r="AH262" s="127"/>
      <c r="AI262" s="126"/>
      <c r="AJ262" s="128"/>
      <c r="AK262" s="126"/>
      <c r="AL262" s="136"/>
      <c r="AP262" s="15"/>
      <c r="AQ262" s="46"/>
      <c r="AR262" s="15"/>
      <c r="AS262" s="35"/>
      <c r="AT262" s="35"/>
      <c r="AU262" s="35"/>
      <c r="AV262" s="35"/>
      <c r="AW262" s="35"/>
      <c r="AX262" s="15"/>
    </row>
    <row r="263" spans="34:50" ht="16.5" customHeight="1">
      <c r="AH263" s="127"/>
      <c r="AI263" s="126"/>
      <c r="AJ263" s="128"/>
      <c r="AK263" s="126"/>
      <c r="AL263" s="136"/>
      <c r="AP263" s="15"/>
      <c r="AQ263" s="46"/>
      <c r="AR263" s="15"/>
      <c r="AS263" s="35"/>
      <c r="AT263" s="35"/>
      <c r="AU263" s="35"/>
      <c r="AV263" s="35"/>
      <c r="AW263" s="35"/>
      <c r="AX263" s="15"/>
    </row>
    <row r="264" spans="34:50" ht="16.5" customHeight="1">
      <c r="AH264" s="127"/>
      <c r="AI264" s="126"/>
      <c r="AJ264" s="128"/>
      <c r="AK264" s="126"/>
      <c r="AL264" s="136"/>
      <c r="AP264" s="15"/>
      <c r="AQ264" s="46"/>
      <c r="AR264" s="15"/>
      <c r="AS264" s="35"/>
      <c r="AT264" s="35"/>
      <c r="AU264" s="35"/>
      <c r="AV264" s="35"/>
      <c r="AW264" s="35"/>
      <c r="AX264" s="15"/>
    </row>
    <row r="265" spans="34:50" ht="16.5" customHeight="1">
      <c r="AH265" s="127"/>
      <c r="AI265" s="126"/>
      <c r="AJ265" s="128"/>
      <c r="AK265" s="126"/>
      <c r="AL265" s="136"/>
      <c r="AP265" s="15"/>
      <c r="AQ265" s="46"/>
      <c r="AR265" s="15"/>
      <c r="AS265" s="35"/>
      <c r="AT265" s="35"/>
      <c r="AU265" s="35"/>
      <c r="AV265" s="35"/>
      <c r="AW265" s="35"/>
      <c r="AX265" s="15"/>
    </row>
    <row r="266" spans="34:50" ht="16.5" customHeight="1">
      <c r="AH266" s="127"/>
      <c r="AI266" s="126"/>
      <c r="AJ266" s="128"/>
      <c r="AK266" s="126"/>
      <c r="AL266" s="136"/>
      <c r="AP266" s="15"/>
      <c r="AQ266" s="46"/>
      <c r="AR266" s="15"/>
      <c r="AS266" s="35"/>
      <c r="AT266" s="35"/>
      <c r="AU266" s="35"/>
      <c r="AV266" s="35"/>
      <c r="AW266" s="35"/>
      <c r="AX266" s="15"/>
    </row>
    <row r="267" spans="34:50" ht="16.5" customHeight="1">
      <c r="AH267" s="127"/>
      <c r="AI267" s="126"/>
      <c r="AJ267" s="128"/>
      <c r="AK267" s="126"/>
      <c r="AL267" s="136"/>
      <c r="AP267" s="15"/>
      <c r="AQ267" s="46"/>
      <c r="AR267" s="15"/>
      <c r="AS267" s="35"/>
      <c r="AT267" s="35"/>
      <c r="AU267" s="35"/>
      <c r="AV267" s="35"/>
      <c r="AW267" s="35"/>
      <c r="AX267" s="15"/>
    </row>
    <row r="268" spans="34:50" ht="16.5" customHeight="1">
      <c r="AH268" s="127"/>
      <c r="AI268" s="126"/>
      <c r="AJ268" s="128"/>
      <c r="AK268" s="126"/>
      <c r="AL268" s="136"/>
      <c r="AP268" s="15"/>
      <c r="AQ268" s="46"/>
      <c r="AR268" s="15"/>
      <c r="AS268" s="35"/>
      <c r="AT268" s="35"/>
      <c r="AU268" s="35"/>
      <c r="AV268" s="35"/>
      <c r="AW268" s="35"/>
      <c r="AX268" s="15"/>
    </row>
    <row r="269" spans="34:50" ht="16.5" customHeight="1">
      <c r="AH269" s="127"/>
      <c r="AI269" s="126"/>
      <c r="AJ269" s="128"/>
      <c r="AK269" s="126"/>
      <c r="AL269" s="136"/>
      <c r="AP269" s="15"/>
      <c r="AQ269" s="46"/>
      <c r="AR269" s="15"/>
      <c r="AS269" s="35"/>
      <c r="AT269" s="35"/>
      <c r="AU269" s="35"/>
      <c r="AV269" s="35"/>
      <c r="AW269" s="35"/>
      <c r="AX269" s="15"/>
    </row>
    <row r="270" spans="34:50" ht="16.5" customHeight="1">
      <c r="AH270" s="127"/>
      <c r="AI270" s="126"/>
      <c r="AJ270" s="128"/>
      <c r="AK270" s="126"/>
      <c r="AL270" s="136"/>
      <c r="AP270" s="15"/>
      <c r="AQ270" s="46"/>
      <c r="AR270" s="15"/>
      <c r="AS270" s="35"/>
      <c r="AT270" s="35"/>
      <c r="AU270" s="35"/>
      <c r="AV270" s="35"/>
      <c r="AW270" s="35"/>
      <c r="AX270" s="15"/>
    </row>
    <row r="271" spans="34:50" ht="16.5" customHeight="1">
      <c r="AH271" s="127"/>
      <c r="AI271" s="126"/>
      <c r="AJ271" s="128"/>
      <c r="AK271" s="126"/>
      <c r="AL271" s="136"/>
      <c r="AP271" s="15"/>
      <c r="AQ271" s="46"/>
      <c r="AR271" s="15"/>
      <c r="AS271" s="35"/>
      <c r="AT271" s="35"/>
      <c r="AU271" s="35"/>
      <c r="AV271" s="35"/>
      <c r="AW271" s="35"/>
      <c r="AX271" s="15"/>
    </row>
    <row r="272" spans="34:50" ht="16.5" customHeight="1">
      <c r="AH272" s="127"/>
      <c r="AI272" s="126"/>
      <c r="AJ272" s="128"/>
      <c r="AK272" s="126"/>
      <c r="AL272" s="136"/>
      <c r="AP272" s="15"/>
      <c r="AQ272" s="46"/>
      <c r="AR272" s="15"/>
      <c r="AS272" s="35"/>
      <c r="AT272" s="35"/>
      <c r="AU272" s="35"/>
      <c r="AV272" s="35"/>
      <c r="AW272" s="35"/>
      <c r="AX272" s="15"/>
    </row>
    <row r="273" spans="34:50" ht="16.5" customHeight="1">
      <c r="AH273" s="127"/>
      <c r="AI273" s="126"/>
      <c r="AJ273" s="128"/>
      <c r="AK273" s="126"/>
      <c r="AL273" s="136"/>
      <c r="AP273" s="15"/>
      <c r="AQ273" s="46"/>
      <c r="AR273" s="15"/>
      <c r="AS273" s="35"/>
      <c r="AT273" s="35"/>
      <c r="AU273" s="35"/>
      <c r="AV273" s="35"/>
      <c r="AW273" s="35"/>
      <c r="AX273" s="15"/>
    </row>
    <row r="274" spans="34:50" ht="16.5" customHeight="1">
      <c r="AH274" s="127"/>
      <c r="AI274" s="126"/>
      <c r="AJ274" s="128"/>
      <c r="AK274" s="126"/>
      <c r="AL274" s="136"/>
      <c r="AP274" s="15"/>
      <c r="AQ274" s="46"/>
      <c r="AR274" s="15"/>
      <c r="AS274" s="35"/>
      <c r="AT274" s="35"/>
      <c r="AU274" s="35"/>
      <c r="AV274" s="35"/>
      <c r="AW274" s="35"/>
      <c r="AX274" s="15"/>
    </row>
    <row r="275" spans="34:50" ht="16.5" customHeight="1">
      <c r="AH275" s="127"/>
      <c r="AI275" s="126"/>
      <c r="AJ275" s="128"/>
      <c r="AK275" s="126"/>
      <c r="AL275" s="136"/>
      <c r="AP275" s="15"/>
      <c r="AQ275" s="46"/>
      <c r="AR275" s="15"/>
      <c r="AS275" s="35"/>
      <c r="AT275" s="35"/>
      <c r="AU275" s="35"/>
      <c r="AV275" s="35"/>
      <c r="AW275" s="35"/>
      <c r="AX275" s="15"/>
    </row>
    <row r="276" spans="34:50" ht="16.5" customHeight="1">
      <c r="AH276" s="127"/>
      <c r="AI276" s="126"/>
      <c r="AJ276" s="128"/>
      <c r="AK276" s="126"/>
      <c r="AL276" s="136"/>
      <c r="AP276" s="15"/>
      <c r="AQ276" s="46"/>
      <c r="AR276" s="15"/>
      <c r="AS276" s="35"/>
      <c r="AT276" s="35"/>
      <c r="AU276" s="35"/>
      <c r="AV276" s="35"/>
      <c r="AW276" s="35"/>
      <c r="AX276" s="15"/>
    </row>
    <row r="277" spans="34:50" ht="16.5" customHeight="1">
      <c r="AH277" s="127"/>
      <c r="AI277" s="126"/>
      <c r="AJ277" s="128"/>
      <c r="AK277" s="126"/>
      <c r="AL277" s="136"/>
      <c r="AP277" s="15"/>
      <c r="AQ277" s="46"/>
      <c r="AR277" s="15"/>
      <c r="AS277" s="35"/>
      <c r="AT277" s="35"/>
      <c r="AU277" s="35"/>
      <c r="AV277" s="35"/>
      <c r="AW277" s="35"/>
      <c r="AX277" s="15"/>
    </row>
    <row r="278" spans="34:50" ht="16.5" customHeight="1">
      <c r="AH278" s="127"/>
      <c r="AI278" s="126"/>
      <c r="AJ278" s="128"/>
      <c r="AK278" s="126"/>
      <c r="AL278" s="136"/>
      <c r="AP278" s="15"/>
      <c r="AQ278" s="46"/>
      <c r="AR278" s="15"/>
      <c r="AS278" s="35"/>
      <c r="AT278" s="35"/>
      <c r="AU278" s="35"/>
      <c r="AV278" s="35"/>
      <c r="AW278" s="35"/>
      <c r="AX278" s="15"/>
    </row>
    <row r="279" spans="34:50" ht="16.5" customHeight="1">
      <c r="AH279" s="127"/>
      <c r="AI279" s="126"/>
      <c r="AJ279" s="128"/>
      <c r="AK279" s="126"/>
      <c r="AL279" s="136"/>
      <c r="AP279" s="15"/>
      <c r="AQ279" s="46"/>
      <c r="AR279" s="15"/>
      <c r="AS279" s="35"/>
      <c r="AT279" s="35"/>
      <c r="AU279" s="35"/>
      <c r="AV279" s="35"/>
      <c r="AW279" s="35"/>
      <c r="AX279" s="15"/>
    </row>
    <row r="280" spans="34:50" ht="16.5" customHeight="1">
      <c r="AH280" s="127"/>
      <c r="AI280" s="126"/>
      <c r="AJ280" s="128"/>
      <c r="AK280" s="126"/>
      <c r="AL280" s="136"/>
      <c r="AP280" s="15"/>
      <c r="AQ280" s="46"/>
      <c r="AR280" s="15"/>
      <c r="AS280" s="35"/>
      <c r="AT280" s="35"/>
      <c r="AU280" s="35"/>
      <c r="AV280" s="35"/>
      <c r="AW280" s="35"/>
      <c r="AX280" s="15"/>
    </row>
    <row r="281" spans="34:50" ht="16.5" customHeight="1">
      <c r="AH281" s="127"/>
      <c r="AI281" s="126"/>
      <c r="AJ281" s="128"/>
      <c r="AK281" s="126"/>
      <c r="AL281" s="136"/>
      <c r="AP281" s="15"/>
      <c r="AQ281" s="46"/>
      <c r="AR281" s="15"/>
      <c r="AS281" s="35"/>
      <c r="AT281" s="35"/>
      <c r="AU281" s="35"/>
      <c r="AV281" s="35"/>
      <c r="AW281" s="35"/>
      <c r="AX281" s="15"/>
    </row>
    <row r="282" spans="34:50" ht="16.5" customHeight="1">
      <c r="AH282" s="127"/>
      <c r="AI282" s="126"/>
      <c r="AJ282" s="128"/>
      <c r="AK282" s="126"/>
      <c r="AL282" s="136"/>
      <c r="AP282" s="15"/>
      <c r="AQ282" s="46"/>
      <c r="AR282" s="15"/>
      <c r="AS282" s="35"/>
      <c r="AT282" s="35"/>
      <c r="AU282" s="35"/>
      <c r="AV282" s="35"/>
      <c r="AW282" s="35"/>
      <c r="AX282" s="15"/>
    </row>
    <row r="283" spans="34:50" ht="16.5" customHeight="1">
      <c r="AH283" s="127"/>
      <c r="AI283" s="126"/>
      <c r="AJ283" s="128"/>
      <c r="AK283" s="126"/>
      <c r="AL283" s="136"/>
      <c r="AP283" s="15"/>
      <c r="AQ283" s="46"/>
      <c r="AR283" s="15"/>
      <c r="AS283" s="35"/>
      <c r="AT283" s="35"/>
      <c r="AU283" s="35"/>
      <c r="AV283" s="35"/>
      <c r="AW283" s="35"/>
      <c r="AX283" s="15"/>
    </row>
    <row r="284" spans="34:50" ht="16.5" customHeight="1">
      <c r="AH284" s="127"/>
      <c r="AI284" s="126"/>
      <c r="AJ284" s="128"/>
      <c r="AK284" s="126"/>
      <c r="AL284" s="136"/>
      <c r="AP284" s="15"/>
      <c r="AQ284" s="46"/>
      <c r="AR284" s="15"/>
      <c r="AS284" s="35"/>
      <c r="AT284" s="35"/>
      <c r="AU284" s="35"/>
      <c r="AV284" s="35"/>
      <c r="AW284" s="35"/>
      <c r="AX284" s="15"/>
    </row>
    <row r="285" spans="34:50" ht="16.5" customHeight="1">
      <c r="AH285" s="127"/>
      <c r="AI285" s="126"/>
      <c r="AJ285" s="128"/>
      <c r="AK285" s="126"/>
      <c r="AL285" s="136"/>
      <c r="AP285" s="15"/>
      <c r="AQ285" s="46"/>
      <c r="AR285" s="15"/>
      <c r="AS285" s="35"/>
      <c r="AT285" s="35"/>
      <c r="AU285" s="35"/>
      <c r="AV285" s="35"/>
      <c r="AW285" s="35"/>
      <c r="AX285" s="15"/>
    </row>
    <row r="286" spans="34:50" ht="16.5" customHeight="1">
      <c r="AH286" s="127"/>
      <c r="AI286" s="126"/>
      <c r="AJ286" s="128"/>
      <c r="AK286" s="126"/>
      <c r="AL286" s="136"/>
      <c r="AP286" s="15"/>
      <c r="AQ286" s="46"/>
      <c r="AR286" s="15"/>
      <c r="AS286" s="35"/>
      <c r="AT286" s="35"/>
      <c r="AU286" s="35"/>
      <c r="AV286" s="35"/>
      <c r="AW286" s="35"/>
      <c r="AX286" s="15"/>
    </row>
    <row r="287" spans="34:50" ht="16.5" customHeight="1">
      <c r="AH287" s="127"/>
      <c r="AI287" s="126"/>
      <c r="AJ287" s="128"/>
      <c r="AK287" s="126"/>
      <c r="AL287" s="136"/>
      <c r="AP287" s="15"/>
      <c r="AQ287" s="46"/>
      <c r="AR287" s="15"/>
      <c r="AS287" s="35"/>
      <c r="AT287" s="35"/>
      <c r="AU287" s="35"/>
      <c r="AV287" s="35"/>
      <c r="AW287" s="35"/>
      <c r="AX287" s="15"/>
    </row>
    <row r="288" spans="34:50" ht="16.5" customHeight="1">
      <c r="AH288" s="127"/>
      <c r="AI288" s="126"/>
      <c r="AJ288" s="128"/>
      <c r="AK288" s="126"/>
      <c r="AL288" s="136"/>
      <c r="AP288" s="15"/>
      <c r="AQ288" s="46"/>
      <c r="AR288" s="15"/>
      <c r="AS288" s="35"/>
      <c r="AT288" s="35"/>
      <c r="AU288" s="35"/>
      <c r="AV288" s="35"/>
      <c r="AW288" s="35"/>
      <c r="AX288" s="15"/>
    </row>
    <row r="289" spans="34:50" ht="16.5" customHeight="1">
      <c r="AH289" s="127"/>
      <c r="AI289" s="126"/>
      <c r="AJ289" s="128"/>
      <c r="AK289" s="126"/>
      <c r="AL289" s="136"/>
      <c r="AP289" s="15"/>
      <c r="AQ289" s="46"/>
      <c r="AR289" s="15"/>
      <c r="AS289" s="35"/>
      <c r="AT289" s="35"/>
      <c r="AU289" s="35"/>
      <c r="AV289" s="35"/>
      <c r="AW289" s="35"/>
      <c r="AX289" s="15"/>
    </row>
    <row r="290" spans="34:50" ht="16.5" customHeight="1">
      <c r="AH290" s="127"/>
      <c r="AI290" s="126"/>
      <c r="AJ290" s="128"/>
      <c r="AK290" s="126"/>
      <c r="AL290" s="136"/>
      <c r="AP290" s="15"/>
      <c r="AQ290" s="46"/>
      <c r="AR290" s="15"/>
      <c r="AS290" s="35"/>
      <c r="AT290" s="35"/>
      <c r="AU290" s="35"/>
      <c r="AV290" s="35"/>
      <c r="AW290" s="35"/>
      <c r="AX290" s="15"/>
    </row>
    <row r="291" spans="34:50" ht="16.5" customHeight="1">
      <c r="AH291" s="127"/>
      <c r="AI291" s="126"/>
      <c r="AJ291" s="128"/>
      <c r="AK291" s="126"/>
      <c r="AL291" s="136"/>
      <c r="AP291" s="15"/>
      <c r="AQ291" s="46"/>
      <c r="AR291" s="15"/>
      <c r="AS291" s="35"/>
      <c r="AT291" s="35"/>
      <c r="AU291" s="35"/>
      <c r="AV291" s="35"/>
      <c r="AW291" s="35"/>
      <c r="AX291" s="15"/>
    </row>
    <row r="292" spans="34:50" ht="16.5" customHeight="1">
      <c r="AH292" s="127"/>
      <c r="AI292" s="126"/>
      <c r="AJ292" s="128"/>
      <c r="AK292" s="126"/>
      <c r="AL292" s="136"/>
      <c r="AP292" s="15"/>
      <c r="AQ292" s="46"/>
      <c r="AR292" s="15"/>
      <c r="AS292" s="35"/>
      <c r="AT292" s="35"/>
      <c r="AU292" s="35"/>
      <c r="AV292" s="35"/>
      <c r="AW292" s="35"/>
      <c r="AX292" s="15"/>
    </row>
    <row r="293" spans="34:50" ht="16.5" customHeight="1">
      <c r="AH293" s="127"/>
      <c r="AI293" s="126"/>
      <c r="AJ293" s="128"/>
      <c r="AK293" s="126"/>
      <c r="AL293" s="136"/>
      <c r="AP293" s="15"/>
      <c r="AQ293" s="46"/>
      <c r="AR293" s="15"/>
      <c r="AS293" s="35"/>
      <c r="AT293" s="35"/>
      <c r="AU293" s="35"/>
      <c r="AV293" s="35"/>
      <c r="AW293" s="35"/>
      <c r="AX293" s="15"/>
    </row>
    <row r="294" spans="34:50" ht="16.5" customHeight="1">
      <c r="AH294" s="127"/>
      <c r="AI294" s="126"/>
      <c r="AJ294" s="128"/>
      <c r="AK294" s="126"/>
      <c r="AL294" s="136"/>
      <c r="AP294" s="15"/>
      <c r="AQ294" s="46"/>
      <c r="AR294" s="15"/>
      <c r="AS294" s="35"/>
      <c r="AT294" s="35"/>
      <c r="AU294" s="35"/>
      <c r="AV294" s="35"/>
      <c r="AW294" s="35"/>
      <c r="AX294" s="15"/>
    </row>
    <row r="295" spans="34:50" ht="16.5" customHeight="1">
      <c r="AH295" s="127"/>
      <c r="AI295" s="126"/>
      <c r="AJ295" s="128"/>
      <c r="AK295" s="126"/>
      <c r="AL295" s="136"/>
      <c r="AP295" s="15"/>
      <c r="AQ295" s="46"/>
      <c r="AR295" s="15"/>
      <c r="AS295" s="35"/>
      <c r="AT295" s="35"/>
      <c r="AU295" s="35"/>
      <c r="AV295" s="35"/>
      <c r="AW295" s="35"/>
      <c r="AX295" s="15"/>
    </row>
    <row r="296" spans="34:50" ht="16.5" customHeight="1">
      <c r="AH296" s="127"/>
      <c r="AI296" s="126"/>
      <c r="AJ296" s="128"/>
      <c r="AK296" s="126"/>
      <c r="AL296" s="136"/>
      <c r="AP296" s="15"/>
      <c r="AQ296" s="46"/>
      <c r="AR296" s="15"/>
      <c r="AS296" s="35"/>
      <c r="AT296" s="35"/>
      <c r="AU296" s="35"/>
      <c r="AV296" s="35"/>
      <c r="AW296" s="35"/>
      <c r="AX296" s="15"/>
    </row>
    <row r="297" spans="34:50" ht="16.5" customHeight="1">
      <c r="AH297" s="127"/>
      <c r="AI297" s="126"/>
      <c r="AJ297" s="128"/>
      <c r="AK297" s="126"/>
      <c r="AL297" s="136"/>
      <c r="AP297" s="15"/>
      <c r="AQ297" s="46"/>
      <c r="AR297" s="15"/>
      <c r="AS297" s="35"/>
      <c r="AT297" s="35"/>
      <c r="AU297" s="35"/>
      <c r="AV297" s="35"/>
      <c r="AW297" s="35"/>
      <c r="AX297" s="15"/>
    </row>
    <row r="298" spans="34:50" ht="16.5" customHeight="1">
      <c r="AH298" s="127"/>
      <c r="AI298" s="126"/>
      <c r="AJ298" s="128"/>
      <c r="AK298" s="126"/>
      <c r="AL298" s="136"/>
      <c r="AP298" s="15"/>
      <c r="AQ298" s="46"/>
      <c r="AR298" s="15"/>
      <c r="AS298" s="35"/>
      <c r="AT298" s="35"/>
      <c r="AU298" s="35"/>
      <c r="AV298" s="35"/>
      <c r="AW298" s="35"/>
      <c r="AX298" s="15"/>
    </row>
    <row r="299" spans="34:50" ht="16.5" customHeight="1">
      <c r="AH299" s="127"/>
      <c r="AI299" s="126"/>
      <c r="AJ299" s="128"/>
      <c r="AK299" s="126"/>
      <c r="AL299" s="136"/>
      <c r="AP299" s="15"/>
      <c r="AQ299" s="46"/>
      <c r="AR299" s="15"/>
      <c r="AS299" s="35"/>
      <c r="AT299" s="35"/>
      <c r="AU299" s="35"/>
      <c r="AV299" s="35"/>
      <c r="AW299" s="35"/>
      <c r="AX299" s="15"/>
    </row>
    <row r="300" spans="34:50" ht="16.5" customHeight="1">
      <c r="AH300" s="127"/>
      <c r="AI300" s="126"/>
      <c r="AJ300" s="128"/>
      <c r="AK300" s="126"/>
      <c r="AL300" s="136"/>
      <c r="AP300" s="15"/>
      <c r="AQ300" s="46"/>
      <c r="AR300" s="15"/>
      <c r="AS300" s="35"/>
      <c r="AT300" s="35"/>
      <c r="AU300" s="35"/>
      <c r="AV300" s="35"/>
      <c r="AW300" s="35"/>
      <c r="AX300" s="15"/>
    </row>
    <row r="301" spans="34:50" ht="13.5">
      <c r="AH301" s="127"/>
      <c r="AI301" s="126"/>
      <c r="AJ301" s="128"/>
      <c r="AK301" s="126"/>
      <c r="AL301" s="136"/>
      <c r="AP301" s="15"/>
      <c r="AQ301" s="46"/>
      <c r="AR301" s="15"/>
      <c r="AS301" s="35"/>
      <c r="AT301" s="35"/>
      <c r="AU301" s="35"/>
      <c r="AV301" s="35"/>
      <c r="AW301" s="35"/>
      <c r="AX301" s="15"/>
    </row>
    <row r="302" spans="34:50" ht="13.5">
      <c r="AH302" s="127"/>
      <c r="AI302" s="126"/>
      <c r="AJ302" s="128"/>
      <c r="AK302" s="126"/>
      <c r="AL302" s="136"/>
      <c r="AP302" s="15"/>
      <c r="AQ302" s="46"/>
      <c r="AR302" s="15"/>
      <c r="AS302" s="35"/>
      <c r="AT302" s="35"/>
      <c r="AU302" s="35"/>
      <c r="AV302" s="35"/>
      <c r="AW302" s="35"/>
      <c r="AX302" s="15"/>
    </row>
    <row r="303" spans="34:50" ht="13.5">
      <c r="AH303" s="127"/>
      <c r="AI303" s="126"/>
      <c r="AJ303" s="128"/>
      <c r="AK303" s="126"/>
      <c r="AL303" s="136"/>
      <c r="AP303" s="15"/>
      <c r="AQ303" s="46"/>
      <c r="AR303" s="15"/>
      <c r="AS303" s="35"/>
      <c r="AT303" s="35"/>
      <c r="AU303" s="35"/>
      <c r="AV303" s="35"/>
      <c r="AW303" s="35"/>
      <c r="AX303" s="15"/>
    </row>
    <row r="304" spans="34:50" ht="13.5">
      <c r="AH304" s="127"/>
      <c r="AI304" s="126"/>
      <c r="AJ304" s="128"/>
      <c r="AK304" s="126"/>
      <c r="AL304" s="136"/>
      <c r="AP304" s="15"/>
      <c r="AQ304" s="46"/>
      <c r="AR304" s="15"/>
      <c r="AS304" s="35"/>
      <c r="AT304" s="35"/>
      <c r="AU304" s="35"/>
      <c r="AV304" s="35"/>
      <c r="AW304" s="35"/>
      <c r="AX304" s="15"/>
    </row>
    <row r="305" spans="34:50" ht="13.5">
      <c r="AH305" s="127"/>
      <c r="AI305" s="126"/>
      <c r="AJ305" s="128"/>
      <c r="AK305" s="126"/>
      <c r="AL305" s="136"/>
      <c r="AP305" s="15"/>
      <c r="AQ305" s="46"/>
      <c r="AR305" s="15"/>
      <c r="AS305" s="35"/>
      <c r="AT305" s="35"/>
      <c r="AU305" s="35"/>
      <c r="AV305" s="35"/>
      <c r="AW305" s="35"/>
      <c r="AX305" s="15"/>
    </row>
    <row r="306" spans="34:50" ht="13.5">
      <c r="AH306" s="127"/>
      <c r="AI306" s="126"/>
      <c r="AJ306" s="128"/>
      <c r="AK306" s="126"/>
      <c r="AL306" s="136"/>
      <c r="AP306" s="15"/>
      <c r="AQ306" s="46"/>
      <c r="AR306" s="15"/>
      <c r="AS306" s="35"/>
      <c r="AT306" s="35"/>
      <c r="AU306" s="35"/>
      <c r="AV306" s="35"/>
      <c r="AW306" s="35"/>
      <c r="AX306" s="15"/>
    </row>
    <row r="307" spans="34:50" ht="13.5">
      <c r="AH307" s="127"/>
      <c r="AI307" s="126"/>
      <c r="AJ307" s="128"/>
      <c r="AK307" s="126"/>
      <c r="AL307" s="136"/>
      <c r="AP307" s="15"/>
      <c r="AQ307" s="46"/>
      <c r="AR307" s="15"/>
      <c r="AS307" s="35"/>
      <c r="AT307" s="35"/>
      <c r="AU307" s="35"/>
      <c r="AV307" s="35"/>
      <c r="AW307" s="35"/>
      <c r="AX307" s="15"/>
    </row>
    <row r="308" spans="34:50" ht="13.5">
      <c r="AH308" s="127"/>
      <c r="AI308" s="126"/>
      <c r="AJ308" s="128"/>
      <c r="AK308" s="126"/>
      <c r="AL308" s="136"/>
      <c r="AP308" s="15"/>
      <c r="AQ308" s="46"/>
      <c r="AR308" s="15"/>
      <c r="AS308" s="35"/>
      <c r="AT308" s="35"/>
      <c r="AU308" s="35"/>
      <c r="AV308" s="35"/>
      <c r="AW308" s="35"/>
      <c r="AX308" s="15"/>
    </row>
    <row r="309" spans="34:50" ht="13.5">
      <c r="AH309" s="127"/>
      <c r="AI309" s="126"/>
      <c r="AJ309" s="128"/>
      <c r="AK309" s="126"/>
      <c r="AL309" s="136"/>
      <c r="AP309" s="15"/>
      <c r="AQ309" s="46"/>
      <c r="AR309" s="15"/>
      <c r="AS309" s="35"/>
      <c r="AT309" s="35"/>
      <c r="AU309" s="35"/>
      <c r="AV309" s="35"/>
      <c r="AW309" s="35"/>
      <c r="AX309" s="15"/>
    </row>
    <row r="310" spans="34:50" ht="13.5">
      <c r="AH310" s="127"/>
      <c r="AI310" s="126"/>
      <c r="AJ310" s="128"/>
      <c r="AK310" s="126"/>
      <c r="AL310" s="136"/>
      <c r="AP310" s="15"/>
      <c r="AQ310" s="46"/>
      <c r="AR310" s="15"/>
      <c r="AS310" s="35"/>
      <c r="AT310" s="35"/>
      <c r="AU310" s="35"/>
      <c r="AV310" s="35"/>
      <c r="AW310" s="35"/>
      <c r="AX310" s="15"/>
    </row>
    <row r="311" spans="34:50" ht="13.5">
      <c r="AH311" s="127"/>
      <c r="AI311" s="126"/>
      <c r="AJ311" s="128"/>
      <c r="AK311" s="126"/>
      <c r="AL311" s="136"/>
      <c r="AP311" s="15"/>
      <c r="AQ311" s="46"/>
      <c r="AR311" s="15"/>
      <c r="AS311" s="35"/>
      <c r="AT311" s="35"/>
      <c r="AU311" s="35"/>
      <c r="AV311" s="35"/>
      <c r="AW311" s="35"/>
      <c r="AX311" s="15"/>
    </row>
    <row r="312" spans="34:50" ht="13.5">
      <c r="AH312" s="127"/>
      <c r="AI312" s="126"/>
      <c r="AJ312" s="128"/>
      <c r="AK312" s="126"/>
      <c r="AL312" s="136"/>
      <c r="AP312" s="15"/>
      <c r="AQ312" s="46"/>
      <c r="AR312" s="15"/>
      <c r="AS312" s="35"/>
      <c r="AT312" s="35"/>
      <c r="AU312" s="35"/>
      <c r="AV312" s="35"/>
      <c r="AW312" s="35"/>
      <c r="AX312" s="15"/>
    </row>
    <row r="313" spans="34:50" ht="13.5">
      <c r="AH313" s="127"/>
      <c r="AI313" s="126"/>
      <c r="AJ313" s="128"/>
      <c r="AK313" s="126"/>
      <c r="AL313" s="136"/>
      <c r="AP313" s="15"/>
      <c r="AQ313" s="46"/>
      <c r="AR313" s="15"/>
      <c r="AS313" s="35"/>
      <c r="AT313" s="35"/>
      <c r="AU313" s="35"/>
      <c r="AV313" s="35"/>
      <c r="AW313" s="35"/>
      <c r="AX313" s="15"/>
    </row>
    <row r="314" spans="34:50" ht="13.5">
      <c r="AH314" s="127"/>
      <c r="AI314" s="126"/>
      <c r="AJ314" s="128"/>
      <c r="AK314" s="126"/>
      <c r="AL314" s="136"/>
      <c r="AP314" s="15"/>
      <c r="AQ314" s="46"/>
      <c r="AR314" s="15"/>
      <c r="AS314" s="35"/>
      <c r="AT314" s="35"/>
      <c r="AU314" s="35"/>
      <c r="AV314" s="35"/>
      <c r="AW314" s="35"/>
      <c r="AX314" s="15"/>
    </row>
    <row r="315" spans="34:50" ht="13.5">
      <c r="AH315" s="127"/>
      <c r="AI315" s="126"/>
      <c r="AJ315" s="128"/>
      <c r="AK315" s="126"/>
      <c r="AL315" s="136"/>
      <c r="AP315" s="15"/>
      <c r="AQ315" s="46"/>
      <c r="AR315" s="15"/>
      <c r="AS315" s="35"/>
      <c r="AT315" s="35"/>
      <c r="AU315" s="35"/>
      <c r="AV315" s="35"/>
      <c r="AW315" s="35"/>
      <c r="AX315" s="15"/>
    </row>
    <row r="316" spans="34:50" ht="13.5">
      <c r="AH316" s="127"/>
      <c r="AI316" s="126"/>
      <c r="AJ316" s="128"/>
      <c r="AK316" s="126"/>
      <c r="AL316" s="136"/>
      <c r="AP316" s="15"/>
      <c r="AQ316" s="46"/>
      <c r="AR316" s="15"/>
      <c r="AS316" s="35"/>
      <c r="AT316" s="35"/>
      <c r="AU316" s="35"/>
      <c r="AV316" s="35"/>
      <c r="AW316" s="35"/>
      <c r="AX316" s="15"/>
    </row>
    <row r="317" spans="34:50" ht="13.5">
      <c r="AH317" s="127"/>
      <c r="AI317" s="126"/>
      <c r="AJ317" s="128"/>
      <c r="AK317" s="126"/>
      <c r="AL317" s="136"/>
      <c r="AP317" s="15"/>
      <c r="AQ317" s="46"/>
      <c r="AR317" s="15"/>
      <c r="AS317" s="35"/>
      <c r="AT317" s="35"/>
      <c r="AU317" s="35"/>
      <c r="AV317" s="35"/>
      <c r="AW317" s="35"/>
      <c r="AX317" s="15"/>
    </row>
    <row r="318" spans="34:50" ht="13.5">
      <c r="AH318" s="127"/>
      <c r="AI318" s="126"/>
      <c r="AJ318" s="128"/>
      <c r="AK318" s="126"/>
      <c r="AL318" s="136"/>
      <c r="AP318" s="15"/>
      <c r="AQ318" s="46"/>
      <c r="AR318" s="15"/>
      <c r="AS318" s="35"/>
      <c r="AT318" s="35"/>
      <c r="AU318" s="35"/>
      <c r="AV318" s="35"/>
      <c r="AW318" s="35"/>
      <c r="AX318" s="15"/>
    </row>
    <row r="319" spans="34:50" ht="13.5">
      <c r="AH319" s="127"/>
      <c r="AI319" s="126"/>
      <c r="AJ319" s="128"/>
      <c r="AK319" s="126"/>
      <c r="AL319" s="136"/>
      <c r="AP319" s="15"/>
      <c r="AQ319" s="46"/>
      <c r="AR319" s="15"/>
      <c r="AS319" s="35"/>
      <c r="AT319" s="35"/>
      <c r="AU319" s="35"/>
      <c r="AV319" s="35"/>
      <c r="AW319" s="35"/>
      <c r="AX319" s="15"/>
    </row>
    <row r="320" spans="34:50" ht="13.5">
      <c r="AH320" s="127"/>
      <c r="AI320" s="126"/>
      <c r="AJ320" s="128"/>
      <c r="AK320" s="126"/>
      <c r="AL320" s="136"/>
      <c r="AP320" s="15"/>
      <c r="AQ320" s="46"/>
      <c r="AR320" s="15"/>
      <c r="AS320" s="35"/>
      <c r="AT320" s="35"/>
      <c r="AU320" s="35"/>
      <c r="AV320" s="35"/>
      <c r="AW320" s="35"/>
      <c r="AX320" s="15"/>
    </row>
    <row r="321" spans="34:50" ht="13.5">
      <c r="AH321" s="127"/>
      <c r="AI321" s="126"/>
      <c r="AJ321" s="128"/>
      <c r="AK321" s="126"/>
      <c r="AL321" s="136"/>
      <c r="AP321" s="15"/>
      <c r="AQ321" s="46"/>
      <c r="AR321" s="15"/>
      <c r="AS321" s="35"/>
      <c r="AT321" s="35"/>
      <c r="AU321" s="35"/>
      <c r="AV321" s="35"/>
      <c r="AW321" s="35"/>
      <c r="AX321" s="15"/>
    </row>
    <row r="322" spans="34:50" ht="13.5">
      <c r="AH322" s="127"/>
      <c r="AI322" s="126"/>
      <c r="AJ322" s="128"/>
      <c r="AK322" s="126"/>
      <c r="AL322" s="136"/>
      <c r="AP322" s="15"/>
      <c r="AQ322" s="46"/>
      <c r="AR322" s="15"/>
      <c r="AS322" s="35"/>
      <c r="AT322" s="35"/>
      <c r="AU322" s="35"/>
      <c r="AV322" s="35"/>
      <c r="AW322" s="35"/>
      <c r="AX322" s="15"/>
    </row>
    <row r="323" spans="34:50" ht="13.5">
      <c r="AH323" s="127"/>
      <c r="AI323" s="126"/>
      <c r="AJ323" s="128"/>
      <c r="AK323" s="126"/>
      <c r="AL323" s="136"/>
      <c r="AP323" s="15"/>
      <c r="AQ323" s="46"/>
      <c r="AR323" s="15"/>
      <c r="AS323" s="35"/>
      <c r="AT323" s="35"/>
      <c r="AU323" s="35"/>
      <c r="AV323" s="35"/>
      <c r="AW323" s="35"/>
      <c r="AX323" s="15"/>
    </row>
    <row r="324" spans="34:50" ht="13.5">
      <c r="AH324" s="127"/>
      <c r="AI324" s="126"/>
      <c r="AJ324" s="128"/>
      <c r="AK324" s="126"/>
      <c r="AL324" s="136"/>
      <c r="AP324" s="15"/>
      <c r="AQ324" s="46"/>
      <c r="AR324" s="15"/>
      <c r="AS324" s="35"/>
      <c r="AT324" s="35"/>
      <c r="AU324" s="35"/>
      <c r="AV324" s="35"/>
      <c r="AW324" s="35"/>
      <c r="AX324" s="15"/>
    </row>
    <row r="325" spans="34:50" ht="13.5">
      <c r="AH325" s="127"/>
      <c r="AI325" s="126"/>
      <c r="AJ325" s="128"/>
      <c r="AK325" s="126"/>
      <c r="AL325" s="136"/>
      <c r="AP325" s="15"/>
      <c r="AQ325" s="46"/>
      <c r="AR325" s="15"/>
      <c r="AS325" s="35"/>
      <c r="AT325" s="35"/>
      <c r="AU325" s="35"/>
      <c r="AV325" s="35"/>
      <c r="AW325" s="35"/>
      <c r="AX325" s="15"/>
    </row>
    <row r="326" spans="34:50" ht="13.5">
      <c r="AH326" s="127"/>
      <c r="AI326" s="126"/>
      <c r="AJ326" s="128"/>
      <c r="AK326" s="126"/>
      <c r="AL326" s="136"/>
      <c r="AP326" s="15"/>
      <c r="AQ326" s="46"/>
      <c r="AR326" s="15"/>
      <c r="AS326" s="35"/>
      <c r="AT326" s="35"/>
      <c r="AU326" s="35"/>
      <c r="AV326" s="35"/>
      <c r="AW326" s="35"/>
      <c r="AX326" s="15"/>
    </row>
    <row r="327" spans="34:50" ht="13.5">
      <c r="AH327" s="127"/>
      <c r="AI327" s="126"/>
      <c r="AJ327" s="128"/>
      <c r="AK327" s="126"/>
      <c r="AL327" s="136"/>
      <c r="AP327" s="15"/>
      <c r="AQ327" s="46"/>
      <c r="AR327" s="15"/>
      <c r="AS327" s="35"/>
      <c r="AT327" s="35"/>
      <c r="AU327" s="35"/>
      <c r="AV327" s="35"/>
      <c r="AW327" s="35"/>
      <c r="AX327" s="15"/>
    </row>
    <row r="328" spans="34:50" ht="13.5">
      <c r="AH328" s="127"/>
      <c r="AI328" s="126"/>
      <c r="AJ328" s="128"/>
      <c r="AK328" s="126"/>
      <c r="AL328" s="136"/>
      <c r="AP328" s="15"/>
      <c r="AQ328" s="46"/>
      <c r="AR328" s="15"/>
      <c r="AS328" s="35"/>
      <c r="AT328" s="35"/>
      <c r="AU328" s="35"/>
      <c r="AV328" s="35"/>
      <c r="AW328" s="35"/>
      <c r="AX328" s="15"/>
    </row>
    <row r="329" spans="34:50" ht="13.5">
      <c r="AH329" s="127"/>
      <c r="AI329" s="126"/>
      <c r="AJ329" s="128"/>
      <c r="AK329" s="126"/>
      <c r="AL329" s="136"/>
      <c r="AP329" s="15"/>
      <c r="AQ329" s="46"/>
      <c r="AR329" s="15"/>
      <c r="AS329" s="35"/>
      <c r="AT329" s="35"/>
      <c r="AU329" s="35"/>
      <c r="AV329" s="35"/>
      <c r="AW329" s="35"/>
      <c r="AX329" s="15"/>
    </row>
    <row r="330" spans="34:50" ht="13.5">
      <c r="AH330" s="127"/>
      <c r="AI330" s="126"/>
      <c r="AJ330" s="128"/>
      <c r="AK330" s="126"/>
      <c r="AL330" s="136"/>
      <c r="AP330" s="15"/>
      <c r="AQ330" s="46"/>
      <c r="AR330" s="15"/>
      <c r="AS330" s="35"/>
      <c r="AT330" s="35"/>
      <c r="AU330" s="35"/>
      <c r="AV330" s="35"/>
      <c r="AW330" s="35"/>
      <c r="AX330" s="15"/>
    </row>
    <row r="331" spans="34:50" ht="13.5">
      <c r="AH331" s="127"/>
      <c r="AI331" s="126"/>
      <c r="AJ331" s="128"/>
      <c r="AK331" s="126"/>
      <c r="AL331" s="136"/>
      <c r="AP331" s="15"/>
      <c r="AQ331" s="46"/>
      <c r="AR331" s="15"/>
      <c r="AS331" s="35"/>
      <c r="AT331" s="35"/>
      <c r="AU331" s="35"/>
      <c r="AV331" s="35"/>
      <c r="AW331" s="35"/>
      <c r="AX331" s="15"/>
    </row>
    <row r="332" spans="34:38" ht="13.5">
      <c r="AH332" s="127"/>
      <c r="AI332" s="126"/>
      <c r="AJ332" s="128"/>
      <c r="AK332" s="126"/>
      <c r="AL332" s="136"/>
    </row>
    <row r="333" spans="34:38" ht="13.5">
      <c r="AH333" s="127"/>
      <c r="AI333" s="126"/>
      <c r="AJ333" s="128"/>
      <c r="AK333" s="126"/>
      <c r="AL333" s="136"/>
    </row>
    <row r="334" spans="34:38" ht="13.5">
      <c r="AH334" s="127"/>
      <c r="AI334" s="126"/>
      <c r="AJ334" s="128"/>
      <c r="AK334" s="126"/>
      <c r="AL334" s="136"/>
    </row>
    <row r="335" spans="34:38" ht="13.5">
      <c r="AH335" s="127"/>
      <c r="AI335" s="126"/>
      <c r="AJ335" s="128"/>
      <c r="AK335" s="126"/>
      <c r="AL335" s="136"/>
    </row>
    <row r="336" spans="34:38" ht="13.5">
      <c r="AH336" s="127"/>
      <c r="AI336" s="126"/>
      <c r="AJ336" s="128"/>
      <c r="AK336" s="126"/>
      <c r="AL336" s="136"/>
    </row>
    <row r="337" spans="34:38" ht="13.5">
      <c r="AH337" s="127"/>
      <c r="AI337" s="126"/>
      <c r="AJ337" s="128"/>
      <c r="AK337" s="126"/>
      <c r="AL337" s="136"/>
    </row>
    <row r="338" spans="34:38" ht="13.5">
      <c r="AH338" s="127"/>
      <c r="AI338" s="126"/>
      <c r="AJ338" s="128"/>
      <c r="AK338" s="126"/>
      <c r="AL338" s="136"/>
    </row>
    <row r="339" spans="34:38" ht="13.5">
      <c r="AH339" s="127"/>
      <c r="AI339" s="126"/>
      <c r="AJ339" s="128"/>
      <c r="AK339" s="126"/>
      <c r="AL339" s="136"/>
    </row>
    <row r="340" spans="34:38" ht="13.5">
      <c r="AH340" s="127"/>
      <c r="AI340" s="126"/>
      <c r="AJ340" s="128"/>
      <c r="AK340" s="126"/>
      <c r="AL340" s="136"/>
    </row>
    <row r="341" spans="34:38" ht="13.5">
      <c r="AH341" s="127"/>
      <c r="AI341" s="126"/>
      <c r="AJ341" s="128"/>
      <c r="AK341" s="126"/>
      <c r="AL341" s="136"/>
    </row>
    <row r="342" spans="34:38" ht="13.5">
      <c r="AH342" s="127"/>
      <c r="AI342" s="126"/>
      <c r="AJ342" s="128"/>
      <c r="AK342" s="126"/>
      <c r="AL342" s="136"/>
    </row>
    <row r="343" spans="34:38" ht="13.5">
      <c r="AH343" s="127"/>
      <c r="AI343" s="126"/>
      <c r="AJ343" s="128"/>
      <c r="AK343" s="126"/>
      <c r="AL343" s="136"/>
    </row>
    <row r="344" spans="34:38" ht="13.5">
      <c r="AH344" s="127"/>
      <c r="AI344" s="126"/>
      <c r="AJ344" s="128"/>
      <c r="AK344" s="126"/>
      <c r="AL344" s="136"/>
    </row>
    <row r="345" spans="34:38" ht="13.5">
      <c r="AH345" s="127"/>
      <c r="AI345" s="126"/>
      <c r="AJ345" s="128"/>
      <c r="AK345" s="126"/>
      <c r="AL345" s="136"/>
    </row>
    <row r="346" spans="34:38" ht="13.5">
      <c r="AH346" s="127"/>
      <c r="AI346" s="126"/>
      <c r="AJ346" s="128"/>
      <c r="AK346" s="126"/>
      <c r="AL346" s="136"/>
    </row>
    <row r="347" spans="34:38" ht="13.5">
      <c r="AH347" s="127"/>
      <c r="AI347" s="126"/>
      <c r="AJ347" s="128"/>
      <c r="AK347" s="126"/>
      <c r="AL347" s="136"/>
    </row>
    <row r="348" spans="34:38" ht="13.5">
      <c r="AH348" s="127"/>
      <c r="AI348" s="126"/>
      <c r="AJ348" s="128"/>
      <c r="AK348" s="126"/>
      <c r="AL348" s="136"/>
    </row>
    <row r="349" spans="34:38" ht="13.5">
      <c r="AH349" s="127"/>
      <c r="AI349" s="126"/>
      <c r="AJ349" s="128"/>
      <c r="AK349" s="126"/>
      <c r="AL349" s="136"/>
    </row>
    <row r="350" spans="34:38" ht="13.5">
      <c r="AH350" s="127"/>
      <c r="AI350" s="126"/>
      <c r="AJ350" s="128"/>
      <c r="AK350" s="126"/>
      <c r="AL350" s="136"/>
    </row>
    <row r="351" spans="34:38" ht="13.5">
      <c r="AH351" s="127"/>
      <c r="AI351" s="126"/>
      <c r="AJ351" s="128"/>
      <c r="AK351" s="126"/>
      <c r="AL351" s="136"/>
    </row>
    <row r="352" spans="34:38" ht="13.5">
      <c r="AH352" s="127"/>
      <c r="AI352" s="126"/>
      <c r="AJ352" s="128"/>
      <c r="AK352" s="126"/>
      <c r="AL352" s="136"/>
    </row>
    <row r="353" spans="34:38" ht="13.5">
      <c r="AH353" s="127"/>
      <c r="AI353" s="126"/>
      <c r="AJ353" s="128"/>
      <c r="AK353" s="126"/>
      <c r="AL353" s="136"/>
    </row>
    <row r="354" spans="34:38" ht="13.5">
      <c r="AH354" s="127"/>
      <c r="AI354" s="126"/>
      <c r="AJ354" s="128"/>
      <c r="AK354" s="126"/>
      <c r="AL354" s="136"/>
    </row>
    <row r="355" spans="34:38" ht="13.5">
      <c r="AH355" s="127"/>
      <c r="AI355" s="126"/>
      <c r="AJ355" s="128"/>
      <c r="AK355" s="126"/>
      <c r="AL355" s="136"/>
    </row>
    <row r="356" spans="34:38" ht="13.5">
      <c r="AH356" s="127"/>
      <c r="AI356" s="126"/>
      <c r="AJ356" s="128"/>
      <c r="AK356" s="126"/>
      <c r="AL356" s="136"/>
    </row>
    <row r="357" spans="34:38" ht="13.5">
      <c r="AH357" s="127"/>
      <c r="AI357" s="126"/>
      <c r="AJ357" s="128"/>
      <c r="AK357" s="126"/>
      <c r="AL357" s="136"/>
    </row>
    <row r="358" spans="34:38" ht="13.5">
      <c r="AH358" s="127"/>
      <c r="AI358" s="126"/>
      <c r="AJ358" s="128"/>
      <c r="AK358" s="126"/>
      <c r="AL358" s="136"/>
    </row>
    <row r="359" spans="34:38" ht="13.5">
      <c r="AH359" s="127"/>
      <c r="AI359" s="126"/>
      <c r="AJ359" s="128"/>
      <c r="AK359" s="126"/>
      <c r="AL359" s="136"/>
    </row>
    <row r="360" spans="34:38" ht="13.5">
      <c r="AH360" s="127"/>
      <c r="AI360" s="126"/>
      <c r="AJ360" s="128"/>
      <c r="AK360" s="126"/>
      <c r="AL360" s="136"/>
    </row>
    <row r="361" spans="34:38" ht="13.5">
      <c r="AH361" s="127"/>
      <c r="AI361" s="126"/>
      <c r="AJ361" s="128"/>
      <c r="AK361" s="126"/>
      <c r="AL361" s="136"/>
    </row>
    <row r="362" spans="34:38" ht="13.5">
      <c r="AH362" s="127"/>
      <c r="AI362" s="126"/>
      <c r="AJ362" s="128"/>
      <c r="AK362" s="126"/>
      <c r="AL362" s="136"/>
    </row>
    <row r="363" spans="34:38" ht="13.5">
      <c r="AH363" s="127"/>
      <c r="AI363" s="126"/>
      <c r="AJ363" s="128"/>
      <c r="AK363" s="126"/>
      <c r="AL363" s="136"/>
    </row>
    <row r="364" spans="34:38" ht="13.5">
      <c r="AH364" s="127"/>
      <c r="AI364" s="126"/>
      <c r="AJ364" s="128"/>
      <c r="AK364" s="126"/>
      <c r="AL364" s="136"/>
    </row>
    <row r="365" spans="34:38" ht="13.5">
      <c r="AH365" s="127"/>
      <c r="AI365" s="126"/>
      <c r="AJ365" s="128"/>
      <c r="AK365" s="126"/>
      <c r="AL365" s="136"/>
    </row>
    <row r="366" spans="34:38" ht="13.5">
      <c r="AH366" s="127"/>
      <c r="AI366" s="126"/>
      <c r="AJ366" s="128"/>
      <c r="AK366" s="126"/>
      <c r="AL366" s="136"/>
    </row>
    <row r="367" spans="34:38" ht="13.5">
      <c r="AH367" s="127"/>
      <c r="AI367" s="126"/>
      <c r="AJ367" s="128"/>
      <c r="AK367" s="126"/>
      <c r="AL367" s="136"/>
    </row>
    <row r="368" spans="34:38" ht="13.5">
      <c r="AH368" s="127"/>
      <c r="AI368" s="126"/>
      <c r="AJ368" s="128"/>
      <c r="AK368" s="126"/>
      <c r="AL368" s="136"/>
    </row>
    <row r="369" spans="34:38" ht="13.5">
      <c r="AH369" s="127"/>
      <c r="AI369" s="126"/>
      <c r="AJ369" s="128"/>
      <c r="AK369" s="126"/>
      <c r="AL369" s="136"/>
    </row>
    <row r="370" spans="34:38" ht="13.5">
      <c r="AH370" s="127"/>
      <c r="AI370" s="126"/>
      <c r="AJ370" s="128"/>
      <c r="AK370" s="126"/>
      <c r="AL370" s="136"/>
    </row>
    <row r="371" spans="34:38" ht="13.5">
      <c r="AH371" s="127"/>
      <c r="AI371" s="126"/>
      <c r="AJ371" s="128"/>
      <c r="AK371" s="126"/>
      <c r="AL371" s="136"/>
    </row>
    <row r="372" spans="34:38" ht="13.5">
      <c r="AH372" s="127"/>
      <c r="AI372" s="126"/>
      <c r="AJ372" s="128"/>
      <c r="AK372" s="126"/>
      <c r="AL372" s="136"/>
    </row>
    <row r="373" spans="34:38" ht="13.5">
      <c r="AH373" s="127"/>
      <c r="AI373" s="126"/>
      <c r="AJ373" s="128"/>
      <c r="AK373" s="126"/>
      <c r="AL373" s="136"/>
    </row>
    <row r="374" spans="34:38" ht="13.5">
      <c r="AH374" s="127"/>
      <c r="AI374" s="126"/>
      <c r="AJ374" s="128"/>
      <c r="AK374" s="126"/>
      <c r="AL374" s="136"/>
    </row>
  </sheetData>
  <sheetProtection/>
  <printOptions horizontalCentered="1"/>
  <pageMargins left="0.12" right="0" top="1.07" bottom="0" header="0.5118110236220472" footer="0.5118110236220472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A351"/>
  <sheetViews>
    <sheetView showGridLines="0" showRowColHeaders="0" zoomScalePageLayoutView="0" workbookViewId="0" topLeftCell="A1">
      <pane xSplit="6" topLeftCell="G1" activePane="topRight" state="frozen"/>
      <selection pane="topLeft" activeCell="C1" sqref="C1"/>
      <selection pane="topRight" activeCell="C20" sqref="C20"/>
    </sheetView>
  </sheetViews>
  <sheetFormatPr defaultColWidth="9.00390625" defaultRowHeight="13.5"/>
  <cols>
    <col min="1" max="1" width="5.00390625" style="0" hidden="1" customWidth="1"/>
    <col min="2" max="2" width="1.625" style="0" hidden="1" customWidth="1"/>
    <col min="3" max="3" width="4.25390625" style="47" customWidth="1"/>
    <col min="4" max="4" width="4.75390625" style="0" customWidth="1"/>
    <col min="5" max="6" width="16.00390625" style="0" customWidth="1"/>
    <col min="7" max="7" width="11.00390625" style="0" customWidth="1"/>
    <col min="8" max="8" width="6.375" style="0" customWidth="1"/>
    <col min="9" max="9" width="13.25390625" style="0" customWidth="1"/>
    <col min="10" max="10" width="7.875" style="0" customWidth="1"/>
    <col min="11" max="20" width="3.25390625" style="47" customWidth="1"/>
    <col min="21" max="21" width="4.75390625" style="0" customWidth="1"/>
    <col min="22" max="31" width="3.25390625" style="47" customWidth="1"/>
    <col min="32" max="32" width="4.75390625" style="0" customWidth="1"/>
    <col min="33" max="33" width="5.00390625" style="0" customWidth="1"/>
    <col min="34" max="34" width="7.75390625" style="48" customWidth="1"/>
    <col min="35" max="35" width="7.75390625" style="46" customWidth="1"/>
    <col min="36" max="36" width="7.75390625" style="107" customWidth="1"/>
    <col min="37" max="37" width="7.75390625" style="46" customWidth="1"/>
    <col min="38" max="38" width="7.75390625" style="15" customWidth="1"/>
    <col min="39" max="41" width="4.125" style="15" customWidth="1"/>
    <col min="42" max="42" width="3.875" style="0" customWidth="1"/>
    <col min="43" max="43" width="3.875" style="47" customWidth="1"/>
    <col min="44" max="44" width="8.375" style="0" customWidth="1"/>
    <col min="45" max="49" width="3.625" style="34" customWidth="1"/>
    <col min="50" max="50" width="3.625" style="0" customWidth="1"/>
  </cols>
  <sheetData>
    <row r="1" spans="1:16" s="132" customFormat="1" ht="42.75" customHeight="1">
      <c r="A1" s="129"/>
      <c r="B1" s="130"/>
      <c r="C1" s="131" t="s">
        <v>666</v>
      </c>
      <c r="E1" s="133"/>
      <c r="F1" s="134"/>
      <c r="G1" s="131"/>
      <c r="H1" s="131"/>
      <c r="I1" s="131"/>
      <c r="J1" s="134"/>
      <c r="K1" s="134"/>
      <c r="M1" s="135"/>
      <c r="N1" s="135"/>
      <c r="O1" s="135"/>
      <c r="P1" s="135"/>
    </row>
    <row r="2" spans="1:16" s="1" customFormat="1" ht="18.75" customHeight="1">
      <c r="A2" s="96"/>
      <c r="B2" s="102"/>
      <c r="C2" s="85" t="s">
        <v>182</v>
      </c>
      <c r="D2" s="86"/>
      <c r="E2" s="87"/>
      <c r="F2" s="85"/>
      <c r="G2" s="87"/>
      <c r="H2" s="86"/>
      <c r="I2" s="86"/>
      <c r="J2" s="86"/>
      <c r="K2" s="85"/>
      <c r="L2" s="85"/>
      <c r="M2" s="88"/>
      <c r="N2" s="21"/>
      <c r="O2" s="16"/>
      <c r="P2" s="16"/>
    </row>
    <row r="3" spans="3:49" s="2" customFormat="1" ht="12">
      <c r="C3" s="57"/>
      <c r="K3" s="57"/>
      <c r="L3" s="57"/>
      <c r="M3" s="57"/>
      <c r="N3" s="57"/>
      <c r="O3" s="57"/>
      <c r="P3" s="57"/>
      <c r="Q3" s="57"/>
      <c r="R3" s="57"/>
      <c r="S3" s="57"/>
      <c r="T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H3" s="57"/>
      <c r="AI3" s="106"/>
      <c r="AJ3" s="106"/>
      <c r="AK3" s="106"/>
      <c r="AL3" s="27"/>
      <c r="AM3" s="27"/>
      <c r="AN3" s="27"/>
      <c r="AO3" s="27"/>
      <c r="AQ3" s="57"/>
      <c r="AS3" s="31"/>
      <c r="AT3" s="31"/>
      <c r="AU3" s="31"/>
      <c r="AV3" s="31"/>
      <c r="AW3" s="31"/>
    </row>
    <row r="4" spans="3:49" s="1" customFormat="1" ht="13.5">
      <c r="C4" s="48" t="s">
        <v>138</v>
      </c>
      <c r="E4" s="18"/>
      <c r="F4" s="37"/>
      <c r="G4" s="18"/>
      <c r="H4" s="16"/>
      <c r="I4" s="18"/>
      <c r="J4" s="16"/>
      <c r="K4" s="48"/>
      <c r="L4" s="48"/>
      <c r="M4" s="48"/>
      <c r="N4" s="48"/>
      <c r="O4" s="48"/>
      <c r="P4" s="48"/>
      <c r="Q4" s="48"/>
      <c r="R4" s="48"/>
      <c r="S4" s="48"/>
      <c r="T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H4" s="48"/>
      <c r="AI4" s="107"/>
      <c r="AJ4" s="107"/>
      <c r="AK4" s="107"/>
      <c r="AL4" s="16"/>
      <c r="AM4" s="16"/>
      <c r="AN4" s="16"/>
      <c r="AO4" s="16"/>
      <c r="AP4" s="19"/>
      <c r="AQ4" s="111"/>
      <c r="AR4" s="19"/>
      <c r="AS4" s="33"/>
      <c r="AT4" s="33"/>
      <c r="AU4" s="34"/>
      <c r="AV4" s="34"/>
      <c r="AW4" s="34"/>
    </row>
    <row r="5" spans="1:49" s="2" customFormat="1" ht="12">
      <c r="A5" s="99"/>
      <c r="C5" s="104"/>
      <c r="D5" s="3" t="s">
        <v>33</v>
      </c>
      <c r="E5" s="29"/>
      <c r="F5" s="25"/>
      <c r="G5" s="23"/>
      <c r="H5" s="28"/>
      <c r="I5" s="23"/>
      <c r="J5" s="28"/>
      <c r="K5" s="58" t="s">
        <v>34</v>
      </c>
      <c r="L5" s="61"/>
      <c r="M5" s="61"/>
      <c r="N5" s="61"/>
      <c r="O5" s="61"/>
      <c r="P5" s="61"/>
      <c r="Q5" s="61"/>
      <c r="R5" s="61"/>
      <c r="S5" s="61"/>
      <c r="T5" s="61"/>
      <c r="U5" s="3" t="s">
        <v>116</v>
      </c>
      <c r="V5" s="61" t="s">
        <v>35</v>
      </c>
      <c r="W5" s="61"/>
      <c r="X5" s="61"/>
      <c r="Y5" s="61"/>
      <c r="Z5" s="61"/>
      <c r="AA5" s="61"/>
      <c r="AB5" s="61"/>
      <c r="AC5" s="61"/>
      <c r="AD5" s="61"/>
      <c r="AE5" s="61"/>
      <c r="AF5" s="3" t="s">
        <v>117</v>
      </c>
      <c r="AG5" s="7" t="s">
        <v>118</v>
      </c>
      <c r="AH5" s="58" t="s">
        <v>119</v>
      </c>
      <c r="AI5" s="108"/>
      <c r="AJ5" s="108"/>
      <c r="AK5" s="108"/>
      <c r="AL5" s="14"/>
      <c r="AM5" s="65"/>
      <c r="AN5" s="66" t="s">
        <v>115</v>
      </c>
      <c r="AO5" s="67"/>
      <c r="AP5" s="5" t="s">
        <v>120</v>
      </c>
      <c r="AQ5" s="112"/>
      <c r="AR5" s="3" t="s">
        <v>121</v>
      </c>
      <c r="AS5" s="70"/>
      <c r="AT5" s="71"/>
      <c r="AU5" s="72"/>
      <c r="AV5" s="71"/>
      <c r="AW5" s="72"/>
    </row>
    <row r="6" spans="1:49" s="2" customFormat="1" ht="12">
      <c r="A6" s="100" t="s">
        <v>4</v>
      </c>
      <c r="C6" s="105" t="s">
        <v>26</v>
      </c>
      <c r="D6" s="4" t="s">
        <v>36</v>
      </c>
      <c r="E6" s="30" t="s">
        <v>27</v>
      </c>
      <c r="F6" s="26" t="s">
        <v>28</v>
      </c>
      <c r="G6" s="24" t="s">
        <v>29</v>
      </c>
      <c r="H6" s="10" t="s">
        <v>122</v>
      </c>
      <c r="I6" s="24" t="s">
        <v>30</v>
      </c>
      <c r="J6" s="10" t="s">
        <v>31</v>
      </c>
      <c r="K6" s="60">
        <v>1</v>
      </c>
      <c r="L6" s="60">
        <v>2</v>
      </c>
      <c r="M6" s="60">
        <v>3</v>
      </c>
      <c r="N6" s="60">
        <v>4</v>
      </c>
      <c r="O6" s="60">
        <v>5</v>
      </c>
      <c r="P6" s="60">
        <v>6</v>
      </c>
      <c r="Q6" s="60">
        <v>7</v>
      </c>
      <c r="R6" s="60">
        <v>8</v>
      </c>
      <c r="S6" s="60">
        <v>9</v>
      </c>
      <c r="T6" s="60">
        <v>10</v>
      </c>
      <c r="U6" s="8" t="s">
        <v>123</v>
      </c>
      <c r="V6" s="60">
        <v>1</v>
      </c>
      <c r="W6" s="60">
        <v>2</v>
      </c>
      <c r="X6" s="60">
        <v>3</v>
      </c>
      <c r="Y6" s="59">
        <v>4</v>
      </c>
      <c r="Z6" s="60">
        <v>5</v>
      </c>
      <c r="AA6" s="60">
        <v>6</v>
      </c>
      <c r="AB6" s="60">
        <v>7</v>
      </c>
      <c r="AC6" s="60">
        <v>8</v>
      </c>
      <c r="AD6" s="60">
        <v>9</v>
      </c>
      <c r="AE6" s="60">
        <v>10</v>
      </c>
      <c r="AF6" s="8" t="s">
        <v>123</v>
      </c>
      <c r="AG6" s="8" t="s">
        <v>124</v>
      </c>
      <c r="AH6" s="109" t="s">
        <v>125</v>
      </c>
      <c r="AI6" s="110" t="s">
        <v>126</v>
      </c>
      <c r="AJ6" s="60" t="s">
        <v>37</v>
      </c>
      <c r="AK6" s="60" t="s">
        <v>127</v>
      </c>
      <c r="AL6" s="9" t="s">
        <v>128</v>
      </c>
      <c r="AM6" s="68" t="s">
        <v>129</v>
      </c>
      <c r="AN6" s="68" t="s">
        <v>130</v>
      </c>
      <c r="AO6" s="68" t="s">
        <v>131</v>
      </c>
      <c r="AP6" s="69" t="s">
        <v>132</v>
      </c>
      <c r="AQ6" s="109" t="s">
        <v>133</v>
      </c>
      <c r="AR6" s="4" t="s">
        <v>134</v>
      </c>
      <c r="AS6" s="73" t="s">
        <v>73</v>
      </c>
      <c r="AT6" s="74">
        <v>1</v>
      </c>
      <c r="AU6" s="73">
        <v>2</v>
      </c>
      <c r="AV6" s="74">
        <v>3</v>
      </c>
      <c r="AW6" s="73">
        <v>5</v>
      </c>
    </row>
    <row r="7" spans="1:53" s="19" customFormat="1" ht="15" customHeight="1">
      <c r="A7" s="97">
        <v>1</v>
      </c>
      <c r="B7" s="12"/>
      <c r="C7" s="97">
        <v>1</v>
      </c>
      <c r="D7" s="150">
        <v>52</v>
      </c>
      <c r="E7" s="150" t="s">
        <v>428</v>
      </c>
      <c r="F7" s="150" t="s">
        <v>429</v>
      </c>
      <c r="G7" s="150" t="s">
        <v>438</v>
      </c>
      <c r="H7" s="150">
        <v>1981</v>
      </c>
      <c r="I7" s="150" t="s">
        <v>430</v>
      </c>
      <c r="J7" s="150"/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60">
        <v>0</v>
      </c>
      <c r="R7" s="160">
        <v>0</v>
      </c>
      <c r="S7" s="160">
        <v>0</v>
      </c>
      <c r="T7" s="160">
        <v>5</v>
      </c>
      <c r="U7" s="121">
        <v>5</v>
      </c>
      <c r="V7" s="160">
        <v>0</v>
      </c>
      <c r="W7" s="160">
        <v>0</v>
      </c>
      <c r="X7" s="160">
        <v>0</v>
      </c>
      <c r="Y7" s="160">
        <v>0</v>
      </c>
      <c r="Z7" s="160">
        <v>0</v>
      </c>
      <c r="AA7" s="160">
        <v>0</v>
      </c>
      <c r="AB7" s="160">
        <v>0</v>
      </c>
      <c r="AC7" s="160">
        <v>0</v>
      </c>
      <c r="AD7" s="160">
        <v>0</v>
      </c>
      <c r="AE7" s="160">
        <v>0</v>
      </c>
      <c r="AF7" s="121">
        <v>0</v>
      </c>
      <c r="AG7" s="121">
        <v>5</v>
      </c>
      <c r="AH7" s="137">
        <v>0.270833333333333</v>
      </c>
      <c r="AI7" s="142">
        <v>0.0208333333333333</v>
      </c>
      <c r="AJ7" s="142">
        <v>0.3986111111111111</v>
      </c>
      <c r="AK7" s="142">
        <v>0.5986111111111111</v>
      </c>
      <c r="AL7" s="180">
        <v>0.1791667</v>
      </c>
      <c r="AM7" s="155">
        <v>0</v>
      </c>
      <c r="AN7" s="155">
        <v>0</v>
      </c>
      <c r="AO7" s="155">
        <v>0</v>
      </c>
      <c r="AP7" s="156">
        <v>0</v>
      </c>
      <c r="AQ7" s="44">
        <v>0</v>
      </c>
      <c r="AR7" s="97">
        <v>5</v>
      </c>
      <c r="AS7" s="181">
        <v>19</v>
      </c>
      <c r="AT7" s="181">
        <v>0</v>
      </c>
      <c r="AU7" s="181">
        <v>0</v>
      </c>
      <c r="AV7" s="181">
        <v>0</v>
      </c>
      <c r="AW7" s="181">
        <v>1</v>
      </c>
      <c r="AX7" s="147">
        <v>1900000000000</v>
      </c>
      <c r="AY7" s="45"/>
      <c r="AZ7" s="45"/>
      <c r="BA7" s="45"/>
    </row>
    <row r="8" spans="1:53" s="19" customFormat="1" ht="15" customHeight="1">
      <c r="A8" s="97">
        <v>2</v>
      </c>
      <c r="B8" s="12"/>
      <c r="C8" s="97">
        <v>2</v>
      </c>
      <c r="D8" s="150">
        <v>67</v>
      </c>
      <c r="E8" s="150" t="s">
        <v>434</v>
      </c>
      <c r="F8" s="150" t="s">
        <v>435</v>
      </c>
      <c r="G8" s="150" t="s">
        <v>438</v>
      </c>
      <c r="H8" s="150">
        <v>1987</v>
      </c>
      <c r="I8" s="150" t="s">
        <v>436</v>
      </c>
      <c r="J8" s="150"/>
      <c r="K8" s="160">
        <v>0</v>
      </c>
      <c r="L8" s="160">
        <v>0</v>
      </c>
      <c r="M8" s="160">
        <v>0</v>
      </c>
      <c r="N8" s="160">
        <v>0</v>
      </c>
      <c r="O8" s="160">
        <v>1</v>
      </c>
      <c r="P8" s="160">
        <v>0</v>
      </c>
      <c r="Q8" s="160">
        <v>0</v>
      </c>
      <c r="R8" s="160">
        <v>0</v>
      </c>
      <c r="S8" s="160">
        <v>0</v>
      </c>
      <c r="T8" s="160">
        <v>5</v>
      </c>
      <c r="U8" s="121">
        <v>6</v>
      </c>
      <c r="V8" s="160">
        <v>0</v>
      </c>
      <c r="W8" s="160">
        <v>0</v>
      </c>
      <c r="X8" s="160">
        <v>0</v>
      </c>
      <c r="Y8" s="160">
        <v>0</v>
      </c>
      <c r="Z8" s="160">
        <v>0</v>
      </c>
      <c r="AA8" s="160">
        <v>0</v>
      </c>
      <c r="AB8" s="160">
        <v>0</v>
      </c>
      <c r="AC8" s="160">
        <v>0</v>
      </c>
      <c r="AD8" s="160">
        <v>0</v>
      </c>
      <c r="AE8" s="160">
        <v>1</v>
      </c>
      <c r="AF8" s="121">
        <v>1</v>
      </c>
      <c r="AG8" s="121">
        <v>7</v>
      </c>
      <c r="AH8" s="137">
        <v>0.270833333333333</v>
      </c>
      <c r="AI8" s="142">
        <v>0.0208333333333333</v>
      </c>
      <c r="AJ8" s="142">
        <v>0.37777777777777777</v>
      </c>
      <c r="AK8" s="142">
        <v>0.6097222222222222</v>
      </c>
      <c r="AL8" s="180">
        <v>0.2111111</v>
      </c>
      <c r="AM8" s="155">
        <v>0</v>
      </c>
      <c r="AN8" s="155">
        <v>0</v>
      </c>
      <c r="AO8" s="155">
        <v>0</v>
      </c>
      <c r="AP8" s="156">
        <v>0</v>
      </c>
      <c r="AQ8" s="44">
        <v>0</v>
      </c>
      <c r="AR8" s="97">
        <v>7</v>
      </c>
      <c r="AS8" s="181">
        <v>17</v>
      </c>
      <c r="AT8" s="181">
        <v>2</v>
      </c>
      <c r="AU8" s="181">
        <v>0</v>
      </c>
      <c r="AV8" s="181">
        <v>0</v>
      </c>
      <c r="AW8" s="181">
        <v>1</v>
      </c>
      <c r="AX8" s="147">
        <v>1700200000000</v>
      </c>
      <c r="AY8" s="45"/>
      <c r="AZ8" s="45"/>
      <c r="BA8" s="45"/>
    </row>
    <row r="9" spans="1:53" s="19" customFormat="1" ht="15" customHeight="1">
      <c r="A9" s="97">
        <v>3</v>
      </c>
      <c r="B9" s="12"/>
      <c r="C9" s="97">
        <v>3</v>
      </c>
      <c r="D9" s="150">
        <v>33</v>
      </c>
      <c r="E9" s="150" t="s">
        <v>516</v>
      </c>
      <c r="F9" s="150" t="s">
        <v>517</v>
      </c>
      <c r="G9" s="150" t="s">
        <v>494</v>
      </c>
      <c r="H9" s="150">
        <v>1989</v>
      </c>
      <c r="I9" s="150" t="s">
        <v>518</v>
      </c>
      <c r="J9" s="150" t="s">
        <v>193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1</v>
      </c>
      <c r="R9" s="160">
        <v>0</v>
      </c>
      <c r="S9" s="160">
        <v>0</v>
      </c>
      <c r="T9" s="160">
        <v>5</v>
      </c>
      <c r="U9" s="121">
        <v>6</v>
      </c>
      <c r="V9" s="160">
        <v>0</v>
      </c>
      <c r="W9" s="160">
        <v>0</v>
      </c>
      <c r="X9" s="160">
        <v>0</v>
      </c>
      <c r="Y9" s="160">
        <v>0</v>
      </c>
      <c r="Z9" s="160">
        <v>0</v>
      </c>
      <c r="AA9" s="160">
        <v>0</v>
      </c>
      <c r="AB9" s="160">
        <v>0</v>
      </c>
      <c r="AC9" s="160">
        <v>0</v>
      </c>
      <c r="AD9" s="160">
        <v>0</v>
      </c>
      <c r="AE9" s="160">
        <v>5</v>
      </c>
      <c r="AF9" s="121">
        <v>5</v>
      </c>
      <c r="AG9" s="121">
        <v>11</v>
      </c>
      <c r="AH9" s="137">
        <v>0.270833333333333</v>
      </c>
      <c r="AI9" s="142">
        <v>0.0208333333333333</v>
      </c>
      <c r="AJ9" s="142">
        <v>0.37916666666666665</v>
      </c>
      <c r="AK9" s="142">
        <v>0.60625</v>
      </c>
      <c r="AL9" s="180">
        <v>0.20625</v>
      </c>
      <c r="AM9" s="155">
        <v>0</v>
      </c>
      <c r="AN9" s="155">
        <v>0</v>
      </c>
      <c r="AO9" s="155">
        <v>0</v>
      </c>
      <c r="AP9" s="156">
        <v>0</v>
      </c>
      <c r="AQ9" s="44">
        <v>0</v>
      </c>
      <c r="AR9" s="97">
        <v>11</v>
      </c>
      <c r="AS9" s="181">
        <v>17</v>
      </c>
      <c r="AT9" s="181">
        <v>1</v>
      </c>
      <c r="AU9" s="181">
        <v>0</v>
      </c>
      <c r="AV9" s="181">
        <v>0</v>
      </c>
      <c r="AW9" s="181">
        <v>2</v>
      </c>
      <c r="AX9" s="147">
        <v>1700100000000</v>
      </c>
      <c r="AY9" s="45"/>
      <c r="AZ9" s="45"/>
      <c r="BA9" s="45"/>
    </row>
    <row r="10" spans="1:53" s="19" customFormat="1" ht="15" customHeight="1">
      <c r="A10" s="97">
        <v>4</v>
      </c>
      <c r="B10" s="12"/>
      <c r="C10" s="97">
        <v>4</v>
      </c>
      <c r="D10" s="150">
        <v>51</v>
      </c>
      <c r="E10" s="150" t="s">
        <v>431</v>
      </c>
      <c r="F10" s="150" t="s">
        <v>432</v>
      </c>
      <c r="G10" s="150" t="s">
        <v>438</v>
      </c>
      <c r="H10" s="150">
        <v>1979</v>
      </c>
      <c r="I10" s="150" t="s">
        <v>433</v>
      </c>
      <c r="J10" s="150"/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0</v>
      </c>
      <c r="T10" s="160">
        <v>5</v>
      </c>
      <c r="U10" s="121">
        <v>5</v>
      </c>
      <c r="V10" s="160">
        <v>0</v>
      </c>
      <c r="W10" s="160">
        <v>0</v>
      </c>
      <c r="X10" s="160">
        <v>0</v>
      </c>
      <c r="Y10" s="160">
        <v>5</v>
      </c>
      <c r="Z10" s="160">
        <v>0</v>
      </c>
      <c r="AA10" s="160">
        <v>0</v>
      </c>
      <c r="AB10" s="160">
        <v>0</v>
      </c>
      <c r="AC10" s="160">
        <v>0</v>
      </c>
      <c r="AD10" s="160">
        <v>1</v>
      </c>
      <c r="AE10" s="160">
        <v>1</v>
      </c>
      <c r="AF10" s="121">
        <v>7</v>
      </c>
      <c r="AG10" s="121">
        <v>12</v>
      </c>
      <c r="AH10" s="137">
        <v>0.270833333333333</v>
      </c>
      <c r="AI10" s="142">
        <v>0.0208333333333333</v>
      </c>
      <c r="AJ10" s="142">
        <v>0.3819444444444444</v>
      </c>
      <c r="AK10" s="142">
        <v>0.6041666666666666</v>
      </c>
      <c r="AL10" s="180">
        <v>0.2013889</v>
      </c>
      <c r="AM10" s="155">
        <v>0</v>
      </c>
      <c r="AN10" s="155">
        <v>0</v>
      </c>
      <c r="AO10" s="155">
        <v>0</v>
      </c>
      <c r="AP10" s="156">
        <v>0</v>
      </c>
      <c r="AQ10" s="44">
        <v>0</v>
      </c>
      <c r="AR10" s="97">
        <v>12</v>
      </c>
      <c r="AS10" s="181">
        <v>16</v>
      </c>
      <c r="AT10" s="181">
        <v>2</v>
      </c>
      <c r="AU10" s="181">
        <v>0</v>
      </c>
      <c r="AV10" s="181">
        <v>0</v>
      </c>
      <c r="AW10" s="181">
        <v>2</v>
      </c>
      <c r="AX10" s="147">
        <v>1600200000000</v>
      </c>
      <c r="AY10" s="45"/>
      <c r="AZ10" s="45"/>
      <c r="BA10" s="45"/>
    </row>
    <row r="11" spans="1:53" s="19" customFormat="1" ht="15" customHeight="1">
      <c r="A11" s="97">
        <v>5</v>
      </c>
      <c r="B11" s="12"/>
      <c r="C11" s="97">
        <v>5</v>
      </c>
      <c r="D11" s="150">
        <v>32</v>
      </c>
      <c r="E11" s="150" t="s">
        <v>587</v>
      </c>
      <c r="F11" s="150" t="s">
        <v>588</v>
      </c>
      <c r="G11" s="150" t="s">
        <v>589</v>
      </c>
      <c r="H11" s="150">
        <v>1986</v>
      </c>
      <c r="I11" s="150" t="s">
        <v>590</v>
      </c>
      <c r="J11" s="150"/>
      <c r="K11" s="160">
        <v>0</v>
      </c>
      <c r="L11" s="160">
        <v>0</v>
      </c>
      <c r="M11" s="160">
        <v>0</v>
      </c>
      <c r="N11" s="160">
        <v>0</v>
      </c>
      <c r="O11" s="160">
        <v>1</v>
      </c>
      <c r="P11" s="160">
        <v>0</v>
      </c>
      <c r="Q11" s="160">
        <v>0</v>
      </c>
      <c r="R11" s="160">
        <v>0</v>
      </c>
      <c r="S11" s="160">
        <v>1</v>
      </c>
      <c r="T11" s="160">
        <v>5</v>
      </c>
      <c r="U11" s="121">
        <v>7</v>
      </c>
      <c r="V11" s="160">
        <v>0</v>
      </c>
      <c r="W11" s="160">
        <v>0</v>
      </c>
      <c r="X11" s="160">
        <v>0</v>
      </c>
      <c r="Y11" s="160">
        <v>1</v>
      </c>
      <c r="Z11" s="160">
        <v>0</v>
      </c>
      <c r="AA11" s="160">
        <v>0</v>
      </c>
      <c r="AB11" s="160">
        <v>0</v>
      </c>
      <c r="AC11" s="160">
        <v>0</v>
      </c>
      <c r="AD11" s="160">
        <v>0</v>
      </c>
      <c r="AE11" s="160">
        <v>5</v>
      </c>
      <c r="AF11" s="121">
        <v>6</v>
      </c>
      <c r="AG11" s="121">
        <v>13</v>
      </c>
      <c r="AH11" s="137">
        <v>0.270833333333333</v>
      </c>
      <c r="AI11" s="142">
        <v>0.0208333333333333</v>
      </c>
      <c r="AJ11" s="142">
        <v>0.3958333333333333</v>
      </c>
      <c r="AK11" s="142">
        <v>0.6104166666666667</v>
      </c>
      <c r="AL11" s="180">
        <v>0.19375</v>
      </c>
      <c r="AM11" s="155">
        <v>0</v>
      </c>
      <c r="AN11" s="155">
        <v>0</v>
      </c>
      <c r="AO11" s="155">
        <v>0</v>
      </c>
      <c r="AP11" s="156">
        <v>0</v>
      </c>
      <c r="AQ11" s="44">
        <v>0</v>
      </c>
      <c r="AR11" s="97">
        <v>13</v>
      </c>
      <c r="AS11" s="181">
        <v>15</v>
      </c>
      <c r="AT11" s="181">
        <v>3</v>
      </c>
      <c r="AU11" s="181">
        <v>0</v>
      </c>
      <c r="AV11" s="181">
        <v>0</v>
      </c>
      <c r="AW11" s="181">
        <v>2</v>
      </c>
      <c r="AX11" s="147">
        <v>1500300000000</v>
      </c>
      <c r="AY11" s="45"/>
      <c r="AZ11" s="45"/>
      <c r="BA11" s="45"/>
    </row>
    <row r="12" spans="1:53" s="19" customFormat="1" ht="15" customHeight="1">
      <c r="A12" s="97">
        <v>6</v>
      </c>
      <c r="B12" s="12"/>
      <c r="C12" s="97">
        <v>6</v>
      </c>
      <c r="D12" s="150">
        <v>31</v>
      </c>
      <c r="E12" s="150" t="s">
        <v>640</v>
      </c>
      <c r="F12" s="150" t="s">
        <v>641</v>
      </c>
      <c r="G12" s="150" t="s">
        <v>642</v>
      </c>
      <c r="H12" s="150">
        <v>1982</v>
      </c>
      <c r="I12" s="150" t="s">
        <v>643</v>
      </c>
      <c r="J12" s="150" t="s">
        <v>193</v>
      </c>
      <c r="K12" s="160">
        <v>1</v>
      </c>
      <c r="L12" s="160">
        <v>0</v>
      </c>
      <c r="M12" s="160">
        <v>0</v>
      </c>
      <c r="N12" s="160">
        <v>0</v>
      </c>
      <c r="O12" s="160">
        <v>0</v>
      </c>
      <c r="P12" s="160">
        <v>5</v>
      </c>
      <c r="Q12" s="160">
        <v>0</v>
      </c>
      <c r="R12" s="160">
        <v>0</v>
      </c>
      <c r="S12" s="160">
        <v>0</v>
      </c>
      <c r="T12" s="160">
        <v>5</v>
      </c>
      <c r="U12" s="121">
        <v>11</v>
      </c>
      <c r="V12" s="160">
        <v>0</v>
      </c>
      <c r="W12" s="160">
        <v>0</v>
      </c>
      <c r="X12" s="160">
        <v>1</v>
      </c>
      <c r="Y12" s="160">
        <v>0</v>
      </c>
      <c r="Z12" s="160">
        <v>0</v>
      </c>
      <c r="AA12" s="160">
        <v>0</v>
      </c>
      <c r="AB12" s="160">
        <v>0</v>
      </c>
      <c r="AC12" s="160">
        <v>1</v>
      </c>
      <c r="AD12" s="160">
        <v>0</v>
      </c>
      <c r="AE12" s="160">
        <v>2</v>
      </c>
      <c r="AF12" s="121">
        <v>4</v>
      </c>
      <c r="AG12" s="121">
        <v>15</v>
      </c>
      <c r="AH12" s="137">
        <v>0.270833333333333</v>
      </c>
      <c r="AI12" s="142">
        <v>0.0208333333333333</v>
      </c>
      <c r="AJ12" s="142">
        <v>0.41111111111111115</v>
      </c>
      <c r="AK12" s="142">
        <v>0.6375</v>
      </c>
      <c r="AL12" s="180">
        <v>0.2055556</v>
      </c>
      <c r="AM12" s="155">
        <v>0</v>
      </c>
      <c r="AN12" s="155">
        <v>0</v>
      </c>
      <c r="AO12" s="155">
        <v>0</v>
      </c>
      <c r="AP12" s="156">
        <v>0</v>
      </c>
      <c r="AQ12" s="44">
        <v>0</v>
      </c>
      <c r="AR12" s="97">
        <v>15</v>
      </c>
      <c r="AS12" s="181">
        <v>14</v>
      </c>
      <c r="AT12" s="181">
        <v>3</v>
      </c>
      <c r="AU12" s="181">
        <v>1</v>
      </c>
      <c r="AV12" s="181">
        <v>0</v>
      </c>
      <c r="AW12" s="181">
        <v>2</v>
      </c>
      <c r="AX12" s="147">
        <v>1400300100000</v>
      </c>
      <c r="AY12" s="45"/>
      <c r="AZ12" s="45"/>
      <c r="BA12" s="45"/>
    </row>
    <row r="13" spans="1:53" s="19" customFormat="1" ht="15" customHeight="1">
      <c r="A13" s="97">
        <v>7</v>
      </c>
      <c r="B13" s="12"/>
      <c r="C13" s="97">
        <v>7</v>
      </c>
      <c r="D13" s="150">
        <v>34</v>
      </c>
      <c r="E13" s="150" t="s">
        <v>519</v>
      </c>
      <c r="F13" s="150" t="s">
        <v>511</v>
      </c>
      <c r="G13" s="150" t="s">
        <v>494</v>
      </c>
      <c r="H13" s="150">
        <v>1980</v>
      </c>
      <c r="I13" s="150" t="s">
        <v>520</v>
      </c>
      <c r="J13" s="150" t="s">
        <v>193</v>
      </c>
      <c r="K13" s="160">
        <v>1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  <c r="T13" s="160">
        <v>5</v>
      </c>
      <c r="U13" s="121">
        <v>6</v>
      </c>
      <c r="V13" s="160">
        <v>0</v>
      </c>
      <c r="W13" s="160">
        <v>0</v>
      </c>
      <c r="X13" s="160">
        <v>0</v>
      </c>
      <c r="Y13" s="160">
        <v>0</v>
      </c>
      <c r="Z13" s="160">
        <v>1</v>
      </c>
      <c r="AA13" s="160">
        <v>0</v>
      </c>
      <c r="AB13" s="160">
        <v>0</v>
      </c>
      <c r="AC13" s="160">
        <v>5</v>
      </c>
      <c r="AD13" s="160">
        <v>0</v>
      </c>
      <c r="AE13" s="160">
        <v>5</v>
      </c>
      <c r="AF13" s="121">
        <v>11</v>
      </c>
      <c r="AG13" s="121">
        <v>17</v>
      </c>
      <c r="AH13" s="137">
        <v>0.270833333333333</v>
      </c>
      <c r="AI13" s="142">
        <v>0.0208333333333333</v>
      </c>
      <c r="AJ13" s="142">
        <v>0.3763888888888889</v>
      </c>
      <c r="AK13" s="142">
        <v>0.6229166666666667</v>
      </c>
      <c r="AL13" s="180">
        <v>0.2256944</v>
      </c>
      <c r="AM13" s="155">
        <v>0</v>
      </c>
      <c r="AN13" s="155">
        <v>0</v>
      </c>
      <c r="AO13" s="155">
        <v>0</v>
      </c>
      <c r="AP13" s="156">
        <v>0</v>
      </c>
      <c r="AQ13" s="44">
        <v>0</v>
      </c>
      <c r="AR13" s="97">
        <v>17</v>
      </c>
      <c r="AS13" s="181">
        <v>15</v>
      </c>
      <c r="AT13" s="181">
        <v>2</v>
      </c>
      <c r="AU13" s="181">
        <v>0</v>
      </c>
      <c r="AV13" s="181">
        <v>0</v>
      </c>
      <c r="AW13" s="181">
        <v>3</v>
      </c>
      <c r="AX13" s="147">
        <v>1500200000000</v>
      </c>
      <c r="AY13" s="45"/>
      <c r="AZ13" s="45"/>
      <c r="BA13" s="45"/>
    </row>
    <row r="14" spans="1:53" s="19" customFormat="1" ht="15" customHeight="1">
      <c r="A14" s="97">
        <v>8</v>
      </c>
      <c r="B14" s="12"/>
      <c r="C14" s="97">
        <v>8</v>
      </c>
      <c r="D14" s="150">
        <v>36</v>
      </c>
      <c r="E14" s="150" t="s">
        <v>521</v>
      </c>
      <c r="F14" s="150" t="s">
        <v>522</v>
      </c>
      <c r="G14" s="150" t="s">
        <v>494</v>
      </c>
      <c r="H14" s="150">
        <v>1987</v>
      </c>
      <c r="I14" s="150" t="s">
        <v>523</v>
      </c>
      <c r="J14" s="150" t="s">
        <v>193</v>
      </c>
      <c r="K14" s="160">
        <v>1</v>
      </c>
      <c r="L14" s="160">
        <v>0</v>
      </c>
      <c r="M14" s="160">
        <v>1</v>
      </c>
      <c r="N14" s="160">
        <v>0</v>
      </c>
      <c r="O14" s="160">
        <v>0</v>
      </c>
      <c r="P14" s="160">
        <v>0</v>
      </c>
      <c r="Q14" s="160">
        <v>1</v>
      </c>
      <c r="R14" s="160">
        <v>0</v>
      </c>
      <c r="S14" s="160">
        <v>1</v>
      </c>
      <c r="T14" s="160">
        <v>5</v>
      </c>
      <c r="U14" s="121">
        <v>9</v>
      </c>
      <c r="V14" s="160">
        <v>0</v>
      </c>
      <c r="W14" s="160">
        <v>0</v>
      </c>
      <c r="X14" s="160">
        <v>0</v>
      </c>
      <c r="Y14" s="160">
        <v>1</v>
      </c>
      <c r="Z14" s="160">
        <v>1</v>
      </c>
      <c r="AA14" s="160">
        <v>0</v>
      </c>
      <c r="AB14" s="160">
        <v>0</v>
      </c>
      <c r="AC14" s="160">
        <v>0</v>
      </c>
      <c r="AD14" s="160">
        <v>1</v>
      </c>
      <c r="AE14" s="160">
        <v>5</v>
      </c>
      <c r="AF14" s="121">
        <v>8</v>
      </c>
      <c r="AG14" s="121">
        <v>17</v>
      </c>
      <c r="AH14" s="137">
        <v>0.270833333333333</v>
      </c>
      <c r="AI14" s="142">
        <v>0.0208333333333333</v>
      </c>
      <c r="AJ14" s="142">
        <v>0.38055555555555554</v>
      </c>
      <c r="AK14" s="142">
        <v>0.6194444444444445</v>
      </c>
      <c r="AL14" s="180">
        <v>0.2180556</v>
      </c>
      <c r="AM14" s="155">
        <v>0</v>
      </c>
      <c r="AN14" s="155">
        <v>0</v>
      </c>
      <c r="AO14" s="155">
        <v>0</v>
      </c>
      <c r="AP14" s="156">
        <v>0</v>
      </c>
      <c r="AQ14" s="44">
        <v>0</v>
      </c>
      <c r="AR14" s="97">
        <v>17</v>
      </c>
      <c r="AS14" s="181">
        <v>11</v>
      </c>
      <c r="AT14" s="181">
        <v>7</v>
      </c>
      <c r="AU14" s="181">
        <v>0</v>
      </c>
      <c r="AV14" s="181">
        <v>0</v>
      </c>
      <c r="AW14" s="181">
        <v>2</v>
      </c>
      <c r="AX14" s="147">
        <v>1100700000000</v>
      </c>
      <c r="AY14" s="45"/>
      <c r="AZ14" s="45"/>
      <c r="BA14" s="45"/>
    </row>
    <row r="15" spans="1:53" s="19" customFormat="1" ht="15" customHeight="1">
      <c r="A15" s="97">
        <v>9</v>
      </c>
      <c r="B15" s="12"/>
      <c r="C15" s="97">
        <v>9</v>
      </c>
      <c r="D15" s="150">
        <v>38</v>
      </c>
      <c r="E15" s="150" t="s">
        <v>342</v>
      </c>
      <c r="F15" s="150" t="s">
        <v>215</v>
      </c>
      <c r="G15" s="150" t="s">
        <v>339</v>
      </c>
      <c r="H15" s="150">
        <v>1988</v>
      </c>
      <c r="I15" s="150">
        <v>46030355</v>
      </c>
      <c r="J15" s="150" t="s">
        <v>193</v>
      </c>
      <c r="K15" s="160">
        <v>0</v>
      </c>
      <c r="L15" s="160">
        <v>0</v>
      </c>
      <c r="M15" s="160">
        <v>0</v>
      </c>
      <c r="N15" s="160">
        <v>5</v>
      </c>
      <c r="O15" s="160">
        <v>0</v>
      </c>
      <c r="P15" s="160">
        <v>2</v>
      </c>
      <c r="Q15" s="160">
        <v>0</v>
      </c>
      <c r="R15" s="160">
        <v>0</v>
      </c>
      <c r="S15" s="160">
        <v>1</v>
      </c>
      <c r="T15" s="160">
        <v>5</v>
      </c>
      <c r="U15" s="121">
        <v>13</v>
      </c>
      <c r="V15" s="160">
        <v>0</v>
      </c>
      <c r="W15" s="160">
        <v>0</v>
      </c>
      <c r="X15" s="160">
        <v>1</v>
      </c>
      <c r="Y15" s="160">
        <v>2</v>
      </c>
      <c r="Z15" s="160">
        <v>1</v>
      </c>
      <c r="AA15" s="160">
        <v>0</v>
      </c>
      <c r="AB15" s="160">
        <v>0</v>
      </c>
      <c r="AC15" s="160">
        <v>0</v>
      </c>
      <c r="AD15" s="160">
        <v>2</v>
      </c>
      <c r="AE15" s="160">
        <v>5</v>
      </c>
      <c r="AF15" s="121">
        <v>11</v>
      </c>
      <c r="AG15" s="121">
        <v>24</v>
      </c>
      <c r="AH15" s="137">
        <v>0.270833333333333</v>
      </c>
      <c r="AI15" s="142">
        <v>0.0208333333333333</v>
      </c>
      <c r="AJ15" s="142">
        <v>0.4277777777777778</v>
      </c>
      <c r="AK15" s="142">
        <v>0.6708333333333334</v>
      </c>
      <c r="AL15" s="180">
        <v>0.2222222</v>
      </c>
      <c r="AM15" s="155">
        <v>0</v>
      </c>
      <c r="AN15" s="155">
        <v>0</v>
      </c>
      <c r="AO15" s="155">
        <v>0</v>
      </c>
      <c r="AP15" s="156">
        <v>0</v>
      </c>
      <c r="AQ15" s="44">
        <v>0</v>
      </c>
      <c r="AR15" s="97">
        <v>24</v>
      </c>
      <c r="AS15" s="181">
        <v>11</v>
      </c>
      <c r="AT15" s="181">
        <v>3</v>
      </c>
      <c r="AU15" s="181">
        <v>3</v>
      </c>
      <c r="AV15" s="181">
        <v>0</v>
      </c>
      <c r="AW15" s="181">
        <v>3</v>
      </c>
      <c r="AX15" s="147">
        <v>1100300300000</v>
      </c>
      <c r="AY15" s="45"/>
      <c r="AZ15" s="45"/>
      <c r="BA15" s="45"/>
    </row>
    <row r="16" spans="1:53" s="19" customFormat="1" ht="15" customHeight="1">
      <c r="A16" s="97">
        <v>10</v>
      </c>
      <c r="B16" s="12"/>
      <c r="C16" s="97">
        <v>10</v>
      </c>
      <c r="D16" s="150">
        <v>55</v>
      </c>
      <c r="E16" s="150" t="s">
        <v>226</v>
      </c>
      <c r="F16" s="150" t="s">
        <v>227</v>
      </c>
      <c r="G16" s="150" t="s">
        <v>228</v>
      </c>
      <c r="H16" s="150">
        <v>1983</v>
      </c>
      <c r="I16" s="150" t="s">
        <v>229</v>
      </c>
      <c r="J16" s="150"/>
      <c r="K16" s="160">
        <v>0</v>
      </c>
      <c r="L16" s="160">
        <v>0</v>
      </c>
      <c r="M16" s="160">
        <v>5</v>
      </c>
      <c r="N16" s="160">
        <v>1</v>
      </c>
      <c r="O16" s="160">
        <v>1</v>
      </c>
      <c r="P16" s="160">
        <v>0</v>
      </c>
      <c r="Q16" s="160">
        <v>0</v>
      </c>
      <c r="R16" s="160">
        <v>0</v>
      </c>
      <c r="S16" s="160">
        <v>1</v>
      </c>
      <c r="T16" s="160">
        <v>5</v>
      </c>
      <c r="U16" s="121">
        <v>13</v>
      </c>
      <c r="V16" s="160">
        <v>0</v>
      </c>
      <c r="W16" s="160">
        <v>0</v>
      </c>
      <c r="X16" s="160">
        <v>1</v>
      </c>
      <c r="Y16" s="160">
        <v>1</v>
      </c>
      <c r="Z16" s="160">
        <v>2</v>
      </c>
      <c r="AA16" s="160">
        <v>0</v>
      </c>
      <c r="AB16" s="160">
        <v>0</v>
      </c>
      <c r="AC16" s="160">
        <v>0</v>
      </c>
      <c r="AD16" s="160">
        <v>2</v>
      </c>
      <c r="AE16" s="160">
        <v>5</v>
      </c>
      <c r="AF16" s="121">
        <v>11</v>
      </c>
      <c r="AG16" s="121">
        <v>24</v>
      </c>
      <c r="AH16" s="137">
        <v>0.270833333333333</v>
      </c>
      <c r="AI16" s="142">
        <v>0.0208333333333333</v>
      </c>
      <c r="AJ16" s="142">
        <v>0.40138888888888885</v>
      </c>
      <c r="AK16" s="142">
        <v>0.68125</v>
      </c>
      <c r="AL16" s="180">
        <v>0.2590278</v>
      </c>
      <c r="AM16" s="155">
        <v>0</v>
      </c>
      <c r="AN16" s="155">
        <v>0</v>
      </c>
      <c r="AO16" s="155">
        <v>0</v>
      </c>
      <c r="AP16" s="156">
        <v>0</v>
      </c>
      <c r="AQ16" s="44">
        <v>0</v>
      </c>
      <c r="AR16" s="97">
        <v>24</v>
      </c>
      <c r="AS16" s="181">
        <v>10</v>
      </c>
      <c r="AT16" s="181">
        <v>5</v>
      </c>
      <c r="AU16" s="181">
        <v>2</v>
      </c>
      <c r="AV16" s="181">
        <v>0</v>
      </c>
      <c r="AW16" s="181">
        <v>3</v>
      </c>
      <c r="AX16" s="147">
        <v>1000500200000</v>
      </c>
      <c r="AY16" s="45"/>
      <c r="AZ16" s="45"/>
      <c r="BA16" s="45"/>
    </row>
    <row r="17" spans="1:53" s="19" customFormat="1" ht="15" customHeight="1">
      <c r="A17" s="97">
        <v>11</v>
      </c>
      <c r="B17" s="12"/>
      <c r="C17" s="97">
        <v>11</v>
      </c>
      <c r="D17" s="150">
        <v>56</v>
      </c>
      <c r="E17" s="150" t="s">
        <v>230</v>
      </c>
      <c r="F17" s="150" t="s">
        <v>231</v>
      </c>
      <c r="G17" s="150" t="s">
        <v>228</v>
      </c>
      <c r="H17" s="150">
        <v>1985</v>
      </c>
      <c r="I17" s="150" t="s">
        <v>232</v>
      </c>
      <c r="J17" s="150"/>
      <c r="K17" s="160">
        <v>5</v>
      </c>
      <c r="L17" s="160">
        <v>0</v>
      </c>
      <c r="M17" s="160">
        <v>1</v>
      </c>
      <c r="N17" s="160">
        <v>0</v>
      </c>
      <c r="O17" s="160">
        <v>0</v>
      </c>
      <c r="P17" s="160">
        <v>0</v>
      </c>
      <c r="Q17" s="160">
        <v>0</v>
      </c>
      <c r="R17" s="160">
        <v>5</v>
      </c>
      <c r="S17" s="160">
        <v>5</v>
      </c>
      <c r="T17" s="160">
        <v>5</v>
      </c>
      <c r="U17" s="121">
        <v>21</v>
      </c>
      <c r="V17" s="160">
        <v>0</v>
      </c>
      <c r="W17" s="160">
        <v>0</v>
      </c>
      <c r="X17" s="160">
        <v>0</v>
      </c>
      <c r="Y17" s="160">
        <v>1</v>
      </c>
      <c r="Z17" s="160">
        <v>1</v>
      </c>
      <c r="AA17" s="160">
        <v>0</v>
      </c>
      <c r="AB17" s="160">
        <v>0</v>
      </c>
      <c r="AC17" s="160">
        <v>0</v>
      </c>
      <c r="AD17" s="160">
        <v>1</v>
      </c>
      <c r="AE17" s="160">
        <v>5</v>
      </c>
      <c r="AF17" s="121">
        <v>8</v>
      </c>
      <c r="AG17" s="121">
        <v>29</v>
      </c>
      <c r="AH17" s="137">
        <v>0.270833333333333</v>
      </c>
      <c r="AI17" s="142">
        <v>0.0208333333333333</v>
      </c>
      <c r="AJ17" s="142">
        <v>0.3902777777777778</v>
      </c>
      <c r="AK17" s="142">
        <v>0.6458333333333334</v>
      </c>
      <c r="AL17" s="180">
        <v>0.2347222</v>
      </c>
      <c r="AM17" s="155">
        <v>0</v>
      </c>
      <c r="AN17" s="155">
        <v>0</v>
      </c>
      <c r="AO17" s="155">
        <v>0</v>
      </c>
      <c r="AP17" s="156">
        <v>0</v>
      </c>
      <c r="AQ17" s="44">
        <v>0</v>
      </c>
      <c r="AR17" s="97">
        <v>29</v>
      </c>
      <c r="AS17" s="181">
        <v>11</v>
      </c>
      <c r="AT17" s="181">
        <v>4</v>
      </c>
      <c r="AU17" s="181">
        <v>0</v>
      </c>
      <c r="AV17" s="181">
        <v>0</v>
      </c>
      <c r="AW17" s="181">
        <v>5</v>
      </c>
      <c r="AX17" s="147">
        <v>1100400000000</v>
      </c>
      <c r="AY17" s="45"/>
      <c r="AZ17" s="45"/>
      <c r="BA17" s="45"/>
    </row>
    <row r="18" spans="1:53" s="19" customFormat="1" ht="15" customHeight="1">
      <c r="A18" s="97">
        <v>12</v>
      </c>
      <c r="B18" s="12"/>
      <c r="C18" s="97">
        <v>12</v>
      </c>
      <c r="D18" s="150">
        <v>46</v>
      </c>
      <c r="E18" s="150" t="s">
        <v>189</v>
      </c>
      <c r="F18" s="150" t="s">
        <v>190</v>
      </c>
      <c r="G18" s="150" t="s">
        <v>187</v>
      </c>
      <c r="H18" s="150">
        <v>1972</v>
      </c>
      <c r="I18" s="150" t="s">
        <v>191</v>
      </c>
      <c r="J18" s="150"/>
      <c r="K18" s="160">
        <v>0</v>
      </c>
      <c r="L18" s="160">
        <v>0</v>
      </c>
      <c r="M18" s="160">
        <v>1</v>
      </c>
      <c r="N18" s="160">
        <v>1</v>
      </c>
      <c r="O18" s="160">
        <v>0</v>
      </c>
      <c r="P18" s="160">
        <v>3</v>
      </c>
      <c r="Q18" s="160">
        <v>3</v>
      </c>
      <c r="R18" s="160">
        <v>0</v>
      </c>
      <c r="S18" s="160">
        <v>0</v>
      </c>
      <c r="T18" s="160">
        <v>5</v>
      </c>
      <c r="U18" s="121">
        <v>13</v>
      </c>
      <c r="V18" s="160">
        <v>0</v>
      </c>
      <c r="W18" s="160">
        <v>5</v>
      </c>
      <c r="X18" s="160">
        <v>0</v>
      </c>
      <c r="Y18" s="160">
        <v>5</v>
      </c>
      <c r="Z18" s="160">
        <v>0</v>
      </c>
      <c r="AA18" s="160">
        <v>0</v>
      </c>
      <c r="AB18" s="160">
        <v>0</v>
      </c>
      <c r="AC18" s="160">
        <v>0</v>
      </c>
      <c r="AD18" s="160">
        <v>2</v>
      </c>
      <c r="AE18" s="160">
        <v>5</v>
      </c>
      <c r="AF18" s="121">
        <v>17</v>
      </c>
      <c r="AG18" s="121">
        <v>30</v>
      </c>
      <c r="AH18" s="137">
        <v>0.270833333333333</v>
      </c>
      <c r="AI18" s="142">
        <v>0.0208333333333333</v>
      </c>
      <c r="AJ18" s="142">
        <v>0.4</v>
      </c>
      <c r="AK18" s="142">
        <v>0.6416666666666667</v>
      </c>
      <c r="AL18" s="180">
        <v>0.2208333</v>
      </c>
      <c r="AM18" s="155">
        <v>0</v>
      </c>
      <c r="AN18" s="155">
        <v>0</v>
      </c>
      <c r="AO18" s="155">
        <v>0</v>
      </c>
      <c r="AP18" s="156">
        <v>0</v>
      </c>
      <c r="AQ18" s="44">
        <v>0</v>
      </c>
      <c r="AR18" s="97">
        <v>30</v>
      </c>
      <c r="AS18" s="181">
        <v>11</v>
      </c>
      <c r="AT18" s="181">
        <v>2</v>
      </c>
      <c r="AU18" s="181">
        <v>1</v>
      </c>
      <c r="AV18" s="181">
        <v>2</v>
      </c>
      <c r="AW18" s="181">
        <v>4</v>
      </c>
      <c r="AX18" s="147">
        <v>1100200100200</v>
      </c>
      <c r="AY18" s="45"/>
      <c r="AZ18" s="45"/>
      <c r="BA18" s="45"/>
    </row>
    <row r="19" spans="1:53" s="19" customFormat="1" ht="15" customHeight="1">
      <c r="A19" s="97">
        <v>13</v>
      </c>
      <c r="B19" s="12"/>
      <c r="C19" s="97">
        <v>13</v>
      </c>
      <c r="D19" s="150">
        <v>48</v>
      </c>
      <c r="E19" s="150" t="s">
        <v>246</v>
      </c>
      <c r="F19" s="150" t="s">
        <v>245</v>
      </c>
      <c r="G19" s="150" t="s">
        <v>228</v>
      </c>
      <c r="H19" s="150">
        <v>1975</v>
      </c>
      <c r="I19" s="150" t="s">
        <v>247</v>
      </c>
      <c r="J19" s="150" t="s">
        <v>193</v>
      </c>
      <c r="K19" s="160">
        <v>1</v>
      </c>
      <c r="L19" s="160">
        <v>0</v>
      </c>
      <c r="M19" s="160">
        <v>5</v>
      </c>
      <c r="N19" s="160">
        <v>5</v>
      </c>
      <c r="O19" s="160">
        <v>1</v>
      </c>
      <c r="P19" s="160">
        <v>1</v>
      </c>
      <c r="Q19" s="160">
        <v>0</v>
      </c>
      <c r="R19" s="160">
        <v>2</v>
      </c>
      <c r="S19" s="160">
        <v>5</v>
      </c>
      <c r="T19" s="160">
        <v>3</v>
      </c>
      <c r="U19" s="121">
        <v>23</v>
      </c>
      <c r="V19" s="160">
        <v>1</v>
      </c>
      <c r="W19" s="160">
        <v>0</v>
      </c>
      <c r="X19" s="160">
        <v>1</v>
      </c>
      <c r="Y19" s="160">
        <v>0</v>
      </c>
      <c r="Z19" s="160">
        <v>0</v>
      </c>
      <c r="AA19" s="160">
        <v>0</v>
      </c>
      <c r="AB19" s="160">
        <v>5</v>
      </c>
      <c r="AC19" s="160">
        <v>0</v>
      </c>
      <c r="AD19" s="160">
        <v>5</v>
      </c>
      <c r="AE19" s="160">
        <v>5</v>
      </c>
      <c r="AF19" s="121">
        <v>17</v>
      </c>
      <c r="AG19" s="121">
        <v>40</v>
      </c>
      <c r="AH19" s="137">
        <v>0.270833333333333</v>
      </c>
      <c r="AI19" s="142">
        <v>0.0208333333333333</v>
      </c>
      <c r="AJ19" s="142">
        <v>0.4041666666666666</v>
      </c>
      <c r="AK19" s="142">
        <v>0.6618055555555555</v>
      </c>
      <c r="AL19" s="180">
        <v>0.2368056</v>
      </c>
      <c r="AM19" s="155">
        <v>0</v>
      </c>
      <c r="AN19" s="155">
        <v>0</v>
      </c>
      <c r="AO19" s="155">
        <v>0</v>
      </c>
      <c r="AP19" s="156">
        <v>0</v>
      </c>
      <c r="AQ19" s="44">
        <v>0</v>
      </c>
      <c r="AR19" s="97">
        <v>40</v>
      </c>
      <c r="AS19" s="181">
        <v>7</v>
      </c>
      <c r="AT19" s="181">
        <v>5</v>
      </c>
      <c r="AU19" s="181">
        <v>1</v>
      </c>
      <c r="AV19" s="181">
        <v>1</v>
      </c>
      <c r="AW19" s="181">
        <v>6</v>
      </c>
      <c r="AX19" s="147">
        <v>700500100100</v>
      </c>
      <c r="AY19" s="45"/>
      <c r="AZ19" s="45"/>
      <c r="BA19" s="45"/>
    </row>
    <row r="20" spans="1:53" s="19" customFormat="1" ht="15" customHeight="1">
      <c r="A20" s="97">
        <v>14</v>
      </c>
      <c r="B20" s="12"/>
      <c r="C20" s="97">
        <v>14</v>
      </c>
      <c r="D20" s="150">
        <v>81</v>
      </c>
      <c r="E20" s="150" t="s">
        <v>380</v>
      </c>
      <c r="F20" s="150" t="s">
        <v>381</v>
      </c>
      <c r="G20" s="150" t="s">
        <v>377</v>
      </c>
      <c r="H20" s="150">
        <v>1989</v>
      </c>
      <c r="I20" s="150" t="s">
        <v>647</v>
      </c>
      <c r="J20" s="150" t="s">
        <v>193</v>
      </c>
      <c r="K20" s="160">
        <v>1</v>
      </c>
      <c r="L20" s="160">
        <v>0</v>
      </c>
      <c r="M20" s="160">
        <v>0</v>
      </c>
      <c r="N20" s="160">
        <v>5</v>
      </c>
      <c r="O20" s="160">
        <v>0</v>
      </c>
      <c r="P20" s="160">
        <v>1</v>
      </c>
      <c r="Q20" s="160">
        <v>0</v>
      </c>
      <c r="R20" s="160">
        <v>5</v>
      </c>
      <c r="S20" s="160">
        <v>5</v>
      </c>
      <c r="T20" s="160">
        <v>5</v>
      </c>
      <c r="U20" s="121">
        <v>22</v>
      </c>
      <c r="V20" s="160">
        <v>1</v>
      </c>
      <c r="W20" s="160">
        <v>0</v>
      </c>
      <c r="X20" s="160">
        <v>1</v>
      </c>
      <c r="Y20" s="160">
        <v>5</v>
      </c>
      <c r="Z20" s="160">
        <v>1</v>
      </c>
      <c r="AA20" s="160">
        <v>5</v>
      </c>
      <c r="AB20" s="160">
        <v>0</v>
      </c>
      <c r="AC20" s="160">
        <v>0</v>
      </c>
      <c r="AD20" s="160">
        <v>2</v>
      </c>
      <c r="AE20" s="160">
        <v>5</v>
      </c>
      <c r="AF20" s="121">
        <v>20</v>
      </c>
      <c r="AG20" s="121">
        <v>42</v>
      </c>
      <c r="AH20" s="137">
        <v>0.270833333333333</v>
      </c>
      <c r="AI20" s="142">
        <v>0.0208333333333333</v>
      </c>
      <c r="AJ20" s="142">
        <v>0.40277777777777773</v>
      </c>
      <c r="AK20" s="142">
        <v>0.6541666666666667</v>
      </c>
      <c r="AL20" s="180">
        <v>0.2305556</v>
      </c>
      <c r="AM20" s="155">
        <v>0</v>
      </c>
      <c r="AN20" s="155">
        <v>0</v>
      </c>
      <c r="AO20" s="155">
        <v>0</v>
      </c>
      <c r="AP20" s="156">
        <v>0</v>
      </c>
      <c r="AQ20" s="44">
        <v>0</v>
      </c>
      <c r="AR20" s="97">
        <v>42</v>
      </c>
      <c r="AS20" s="181">
        <v>7</v>
      </c>
      <c r="AT20" s="181">
        <v>5</v>
      </c>
      <c r="AU20" s="181">
        <v>1</v>
      </c>
      <c r="AV20" s="181">
        <v>0</v>
      </c>
      <c r="AW20" s="181">
        <v>7</v>
      </c>
      <c r="AX20" s="147">
        <v>700500100000</v>
      </c>
      <c r="AY20" s="45"/>
      <c r="AZ20" s="45"/>
      <c r="BA20" s="45"/>
    </row>
    <row r="21" spans="1:53" s="19" customFormat="1" ht="15" customHeight="1">
      <c r="A21" s="97">
        <v>15</v>
      </c>
      <c r="B21" s="12"/>
      <c r="C21" s="97">
        <v>15</v>
      </c>
      <c r="D21" s="150">
        <v>78</v>
      </c>
      <c r="E21" s="150" t="s">
        <v>239</v>
      </c>
      <c r="F21" s="150" t="s">
        <v>240</v>
      </c>
      <c r="G21" s="150" t="s">
        <v>228</v>
      </c>
      <c r="H21" s="150">
        <v>1989</v>
      </c>
      <c r="I21" s="150" t="s">
        <v>241</v>
      </c>
      <c r="J21" s="150" t="s">
        <v>193</v>
      </c>
      <c r="K21" s="160">
        <v>1</v>
      </c>
      <c r="L21" s="160">
        <v>3</v>
      </c>
      <c r="M21" s="160">
        <v>5</v>
      </c>
      <c r="N21" s="160">
        <v>1</v>
      </c>
      <c r="O21" s="160">
        <v>1</v>
      </c>
      <c r="P21" s="160">
        <v>5</v>
      </c>
      <c r="Q21" s="160">
        <v>2</v>
      </c>
      <c r="R21" s="160">
        <v>0</v>
      </c>
      <c r="S21" s="160">
        <v>1</v>
      </c>
      <c r="T21" s="160">
        <v>5</v>
      </c>
      <c r="U21" s="121">
        <v>24</v>
      </c>
      <c r="V21" s="160">
        <v>1</v>
      </c>
      <c r="W21" s="160">
        <v>1</v>
      </c>
      <c r="X21" s="160">
        <v>2</v>
      </c>
      <c r="Y21" s="160">
        <v>5</v>
      </c>
      <c r="Z21" s="160">
        <v>3</v>
      </c>
      <c r="AA21" s="160">
        <v>2</v>
      </c>
      <c r="AB21" s="160">
        <v>0</v>
      </c>
      <c r="AC21" s="160">
        <v>0</v>
      </c>
      <c r="AD21" s="160">
        <v>2</v>
      </c>
      <c r="AE21" s="160">
        <v>5</v>
      </c>
      <c r="AF21" s="121">
        <v>21</v>
      </c>
      <c r="AG21" s="121">
        <v>45</v>
      </c>
      <c r="AH21" s="137">
        <v>0.270833333333333</v>
      </c>
      <c r="AI21" s="142">
        <v>0.0208333333333333</v>
      </c>
      <c r="AJ21" s="142">
        <v>0.3861111111111111</v>
      </c>
      <c r="AK21" s="142">
        <v>0.6118055555555556</v>
      </c>
      <c r="AL21" s="180">
        <v>0.2048611</v>
      </c>
      <c r="AM21" s="155">
        <v>0</v>
      </c>
      <c r="AN21" s="155">
        <v>0</v>
      </c>
      <c r="AO21" s="155">
        <v>0</v>
      </c>
      <c r="AP21" s="156">
        <v>0</v>
      </c>
      <c r="AQ21" s="44">
        <v>0</v>
      </c>
      <c r="AR21" s="97">
        <v>45</v>
      </c>
      <c r="AS21" s="181">
        <v>3</v>
      </c>
      <c r="AT21" s="181">
        <v>6</v>
      </c>
      <c r="AU21" s="181">
        <v>4</v>
      </c>
      <c r="AV21" s="181">
        <v>2</v>
      </c>
      <c r="AW21" s="181">
        <v>5</v>
      </c>
      <c r="AX21" s="147">
        <v>300600400200</v>
      </c>
      <c r="AY21" s="45"/>
      <c r="AZ21" s="45"/>
      <c r="BA21" s="45"/>
    </row>
    <row r="22" spans="1:53" s="19" customFormat="1" ht="15" customHeight="1">
      <c r="A22" s="97">
        <v>16</v>
      </c>
      <c r="B22" s="12"/>
      <c r="C22" s="97">
        <v>16</v>
      </c>
      <c r="D22" s="150">
        <v>82</v>
      </c>
      <c r="E22" s="150" t="s">
        <v>510</v>
      </c>
      <c r="F22" s="150" t="s">
        <v>511</v>
      </c>
      <c r="G22" s="150" t="s">
        <v>494</v>
      </c>
      <c r="H22" s="150">
        <v>1990</v>
      </c>
      <c r="I22" s="150" t="s">
        <v>512</v>
      </c>
      <c r="J22" s="150" t="s">
        <v>193</v>
      </c>
      <c r="K22" s="160">
        <v>2</v>
      </c>
      <c r="L22" s="160">
        <v>1</v>
      </c>
      <c r="M22" s="160">
        <v>5</v>
      </c>
      <c r="N22" s="160">
        <v>3</v>
      </c>
      <c r="O22" s="160">
        <v>5</v>
      </c>
      <c r="P22" s="160">
        <v>1</v>
      </c>
      <c r="Q22" s="160">
        <v>1</v>
      </c>
      <c r="R22" s="160">
        <v>0</v>
      </c>
      <c r="S22" s="160">
        <v>0</v>
      </c>
      <c r="T22" s="160">
        <v>5</v>
      </c>
      <c r="U22" s="121">
        <v>23</v>
      </c>
      <c r="V22" s="160">
        <v>1</v>
      </c>
      <c r="W22" s="160">
        <v>1</v>
      </c>
      <c r="X22" s="160">
        <v>1</v>
      </c>
      <c r="Y22" s="160">
        <v>3</v>
      </c>
      <c r="Z22" s="160">
        <v>5</v>
      </c>
      <c r="AA22" s="160">
        <v>0</v>
      </c>
      <c r="AB22" s="160">
        <v>5</v>
      </c>
      <c r="AC22" s="160">
        <v>0</v>
      </c>
      <c r="AD22" s="160">
        <v>2</v>
      </c>
      <c r="AE22" s="160">
        <v>5</v>
      </c>
      <c r="AF22" s="121">
        <v>23</v>
      </c>
      <c r="AG22" s="121">
        <v>46</v>
      </c>
      <c r="AH22" s="137">
        <v>0.270833333333333</v>
      </c>
      <c r="AI22" s="142">
        <v>0.0208333333333333</v>
      </c>
      <c r="AJ22" s="142">
        <v>0.425</v>
      </c>
      <c r="AK22" s="142">
        <v>0.6638888888888889</v>
      </c>
      <c r="AL22" s="180">
        <v>0.2180556</v>
      </c>
      <c r="AM22" s="155">
        <v>0</v>
      </c>
      <c r="AN22" s="155">
        <v>0</v>
      </c>
      <c r="AO22" s="155">
        <v>0</v>
      </c>
      <c r="AP22" s="156">
        <v>0</v>
      </c>
      <c r="AQ22" s="44">
        <v>0</v>
      </c>
      <c r="AR22" s="97">
        <v>46</v>
      </c>
      <c r="AS22" s="181">
        <v>4</v>
      </c>
      <c r="AT22" s="181">
        <v>6</v>
      </c>
      <c r="AU22" s="181">
        <v>2</v>
      </c>
      <c r="AV22" s="181">
        <v>2</v>
      </c>
      <c r="AW22" s="181">
        <v>6</v>
      </c>
      <c r="AX22" s="147">
        <v>400600200200</v>
      </c>
      <c r="AY22" s="45"/>
      <c r="AZ22" s="45"/>
      <c r="BA22" s="45"/>
    </row>
    <row r="23" spans="1:53" s="19" customFormat="1" ht="15" customHeight="1">
      <c r="A23" s="97">
        <v>17</v>
      </c>
      <c r="B23" s="12"/>
      <c r="C23" s="97">
        <v>17</v>
      </c>
      <c r="D23" s="150">
        <v>75</v>
      </c>
      <c r="E23" s="150" t="s">
        <v>603</v>
      </c>
      <c r="F23" s="150" t="s">
        <v>604</v>
      </c>
      <c r="G23" s="150" t="s">
        <v>602</v>
      </c>
      <c r="H23" s="150">
        <v>1988</v>
      </c>
      <c r="I23" s="150" t="s">
        <v>605</v>
      </c>
      <c r="J23" s="150"/>
      <c r="K23" s="160">
        <v>5</v>
      </c>
      <c r="L23" s="160">
        <v>0</v>
      </c>
      <c r="M23" s="160">
        <v>0</v>
      </c>
      <c r="N23" s="160">
        <v>5</v>
      </c>
      <c r="O23" s="160">
        <v>1</v>
      </c>
      <c r="P23" s="160">
        <v>5</v>
      </c>
      <c r="Q23" s="160">
        <v>0</v>
      </c>
      <c r="R23" s="160">
        <v>0</v>
      </c>
      <c r="S23" s="160">
        <v>5</v>
      </c>
      <c r="T23" s="160">
        <v>5</v>
      </c>
      <c r="U23" s="121">
        <v>26</v>
      </c>
      <c r="V23" s="160">
        <v>5</v>
      </c>
      <c r="W23" s="160">
        <v>0</v>
      </c>
      <c r="X23" s="160">
        <v>5</v>
      </c>
      <c r="Y23" s="160">
        <v>1</v>
      </c>
      <c r="Z23" s="160">
        <v>0</v>
      </c>
      <c r="AA23" s="160">
        <v>5</v>
      </c>
      <c r="AB23" s="160">
        <v>0</v>
      </c>
      <c r="AC23" s="160">
        <v>0</v>
      </c>
      <c r="AD23" s="160">
        <v>0</v>
      </c>
      <c r="AE23" s="160">
        <v>5</v>
      </c>
      <c r="AF23" s="121">
        <v>21</v>
      </c>
      <c r="AG23" s="121">
        <v>47</v>
      </c>
      <c r="AH23" s="137">
        <v>0.270833333333333</v>
      </c>
      <c r="AI23" s="142">
        <v>0.0208333333333333</v>
      </c>
      <c r="AJ23" s="142">
        <v>0.4055555555555555</v>
      </c>
      <c r="AK23" s="142">
        <v>0.6298611111111111</v>
      </c>
      <c r="AL23" s="180">
        <v>0.2034722</v>
      </c>
      <c r="AM23" s="155">
        <v>0</v>
      </c>
      <c r="AN23" s="155">
        <v>0</v>
      </c>
      <c r="AO23" s="155">
        <v>0</v>
      </c>
      <c r="AP23" s="156">
        <v>0</v>
      </c>
      <c r="AQ23" s="44">
        <v>0</v>
      </c>
      <c r="AR23" s="97">
        <v>47</v>
      </c>
      <c r="AS23" s="181">
        <v>9</v>
      </c>
      <c r="AT23" s="181">
        <v>2</v>
      </c>
      <c r="AU23" s="181">
        <v>0</v>
      </c>
      <c r="AV23" s="181">
        <v>0</v>
      </c>
      <c r="AW23" s="181">
        <v>9</v>
      </c>
      <c r="AX23" s="147">
        <v>900200000000</v>
      </c>
      <c r="AY23" s="45"/>
      <c r="AZ23" s="45"/>
      <c r="BA23" s="45"/>
    </row>
    <row r="24" spans="1:53" s="19" customFormat="1" ht="15" customHeight="1">
      <c r="A24" s="97">
        <v>18</v>
      </c>
      <c r="B24" s="12"/>
      <c r="C24" s="97">
        <v>18</v>
      </c>
      <c r="D24" s="150">
        <v>58</v>
      </c>
      <c r="E24" s="150" t="s">
        <v>513</v>
      </c>
      <c r="F24" s="150" t="s">
        <v>514</v>
      </c>
      <c r="G24" s="150" t="s">
        <v>494</v>
      </c>
      <c r="H24" s="150">
        <v>1986</v>
      </c>
      <c r="I24" s="150" t="s">
        <v>515</v>
      </c>
      <c r="J24" s="150" t="s">
        <v>193</v>
      </c>
      <c r="K24" s="160">
        <v>3</v>
      </c>
      <c r="L24" s="160">
        <v>0</v>
      </c>
      <c r="M24" s="160">
        <v>1</v>
      </c>
      <c r="N24" s="160">
        <v>5</v>
      </c>
      <c r="O24" s="160">
        <v>5</v>
      </c>
      <c r="P24" s="160">
        <v>1</v>
      </c>
      <c r="Q24" s="160">
        <v>2</v>
      </c>
      <c r="R24" s="160">
        <v>5</v>
      </c>
      <c r="S24" s="160">
        <v>2</v>
      </c>
      <c r="T24" s="160">
        <v>5</v>
      </c>
      <c r="U24" s="121">
        <v>29</v>
      </c>
      <c r="V24" s="160">
        <v>1</v>
      </c>
      <c r="W24" s="160">
        <v>0</v>
      </c>
      <c r="X24" s="160">
        <v>0</v>
      </c>
      <c r="Y24" s="160">
        <v>5</v>
      </c>
      <c r="Z24" s="160">
        <v>0</v>
      </c>
      <c r="AA24" s="160">
        <v>3</v>
      </c>
      <c r="AB24" s="160">
        <v>0</v>
      </c>
      <c r="AC24" s="160">
        <v>1</v>
      </c>
      <c r="AD24" s="160">
        <v>5</v>
      </c>
      <c r="AE24" s="160">
        <v>5</v>
      </c>
      <c r="AF24" s="121">
        <v>20</v>
      </c>
      <c r="AG24" s="121">
        <v>49</v>
      </c>
      <c r="AH24" s="137">
        <v>0.270833333333333</v>
      </c>
      <c r="AI24" s="142">
        <v>0.0208333333333333</v>
      </c>
      <c r="AJ24" s="142">
        <v>0.42083333333333334</v>
      </c>
      <c r="AK24" s="142">
        <v>0.64375</v>
      </c>
      <c r="AL24" s="180">
        <v>0.2020833</v>
      </c>
      <c r="AM24" s="155">
        <v>0</v>
      </c>
      <c r="AN24" s="155">
        <v>0</v>
      </c>
      <c r="AO24" s="155">
        <v>0</v>
      </c>
      <c r="AP24" s="156">
        <v>0</v>
      </c>
      <c r="AQ24" s="44">
        <v>0</v>
      </c>
      <c r="AR24" s="97">
        <v>49</v>
      </c>
      <c r="AS24" s="181">
        <v>5</v>
      </c>
      <c r="AT24" s="181">
        <v>4</v>
      </c>
      <c r="AU24" s="181">
        <v>2</v>
      </c>
      <c r="AV24" s="181">
        <v>2</v>
      </c>
      <c r="AW24" s="181">
        <v>7</v>
      </c>
      <c r="AX24" s="147">
        <v>500400200200</v>
      </c>
      <c r="AY24" s="45"/>
      <c r="AZ24" s="45"/>
      <c r="BA24" s="45"/>
    </row>
    <row r="25" spans="1:53" s="19" customFormat="1" ht="15" customHeight="1">
      <c r="A25" s="97">
        <v>19</v>
      </c>
      <c r="B25" s="12"/>
      <c r="C25" s="97">
        <v>19</v>
      </c>
      <c r="D25" s="150">
        <v>49</v>
      </c>
      <c r="E25" s="150" t="s">
        <v>375</v>
      </c>
      <c r="F25" s="150" t="s">
        <v>376</v>
      </c>
      <c r="G25" s="150" t="s">
        <v>377</v>
      </c>
      <c r="H25" s="150">
        <v>1976</v>
      </c>
      <c r="I25" s="150" t="s">
        <v>645</v>
      </c>
      <c r="J25" s="150" t="s">
        <v>193</v>
      </c>
      <c r="K25" s="160">
        <v>3</v>
      </c>
      <c r="L25" s="160">
        <v>2</v>
      </c>
      <c r="M25" s="160">
        <v>1</v>
      </c>
      <c r="N25" s="160">
        <v>3</v>
      </c>
      <c r="O25" s="160">
        <v>1</v>
      </c>
      <c r="P25" s="160">
        <v>3</v>
      </c>
      <c r="Q25" s="160">
        <v>1</v>
      </c>
      <c r="R25" s="160">
        <v>0</v>
      </c>
      <c r="S25" s="160">
        <v>1</v>
      </c>
      <c r="T25" s="160">
        <v>5</v>
      </c>
      <c r="U25" s="121">
        <v>20</v>
      </c>
      <c r="V25" s="160">
        <v>1</v>
      </c>
      <c r="W25" s="160">
        <v>1</v>
      </c>
      <c r="X25" s="160">
        <v>5</v>
      </c>
      <c r="Y25" s="160">
        <v>2</v>
      </c>
      <c r="Z25" s="160">
        <v>3</v>
      </c>
      <c r="AA25" s="160">
        <v>3</v>
      </c>
      <c r="AB25" s="160">
        <v>1</v>
      </c>
      <c r="AC25" s="160">
        <v>5</v>
      </c>
      <c r="AD25" s="160">
        <v>3</v>
      </c>
      <c r="AE25" s="160">
        <v>5</v>
      </c>
      <c r="AF25" s="121">
        <v>29</v>
      </c>
      <c r="AG25" s="121">
        <v>49</v>
      </c>
      <c r="AH25" s="137">
        <v>0.270833333333333</v>
      </c>
      <c r="AI25" s="142">
        <v>0.0208333333333333</v>
      </c>
      <c r="AJ25" s="142">
        <v>0.39166666666666666</v>
      </c>
      <c r="AK25" s="142">
        <v>0.6354166666666666</v>
      </c>
      <c r="AL25" s="180">
        <v>0.2229167</v>
      </c>
      <c r="AM25" s="155">
        <v>0</v>
      </c>
      <c r="AN25" s="155">
        <v>0</v>
      </c>
      <c r="AO25" s="155">
        <v>0</v>
      </c>
      <c r="AP25" s="156">
        <v>0</v>
      </c>
      <c r="AQ25" s="44">
        <v>0</v>
      </c>
      <c r="AR25" s="97">
        <v>49</v>
      </c>
      <c r="AS25" s="181">
        <v>1</v>
      </c>
      <c r="AT25" s="181">
        <v>7</v>
      </c>
      <c r="AU25" s="181">
        <v>2</v>
      </c>
      <c r="AV25" s="181">
        <v>6</v>
      </c>
      <c r="AW25" s="181">
        <v>4</v>
      </c>
      <c r="AX25" s="147">
        <v>100700200600</v>
      </c>
      <c r="AY25" s="45"/>
      <c r="AZ25" s="45"/>
      <c r="BA25" s="45"/>
    </row>
    <row r="26" spans="1:53" s="19" customFormat="1" ht="15" customHeight="1">
      <c r="A26" s="97">
        <v>20</v>
      </c>
      <c r="B26" s="12"/>
      <c r="C26" s="97">
        <v>20</v>
      </c>
      <c r="D26" s="150">
        <v>35</v>
      </c>
      <c r="E26" s="150" t="s">
        <v>533</v>
      </c>
      <c r="F26" s="150" t="s">
        <v>534</v>
      </c>
      <c r="G26" s="150" t="s">
        <v>494</v>
      </c>
      <c r="H26" s="150">
        <v>1984</v>
      </c>
      <c r="I26" s="150" t="s">
        <v>535</v>
      </c>
      <c r="J26" s="150" t="s">
        <v>193</v>
      </c>
      <c r="K26" s="160">
        <v>1</v>
      </c>
      <c r="L26" s="160">
        <v>0</v>
      </c>
      <c r="M26" s="160">
        <v>0</v>
      </c>
      <c r="N26" s="160">
        <v>5</v>
      </c>
      <c r="O26" s="160">
        <v>5</v>
      </c>
      <c r="P26" s="160">
        <v>1</v>
      </c>
      <c r="Q26" s="160">
        <v>5</v>
      </c>
      <c r="R26" s="160">
        <v>1</v>
      </c>
      <c r="S26" s="160">
        <v>0</v>
      </c>
      <c r="T26" s="160">
        <v>5</v>
      </c>
      <c r="U26" s="121">
        <v>23</v>
      </c>
      <c r="V26" s="160">
        <v>1</v>
      </c>
      <c r="W26" s="160">
        <v>0</v>
      </c>
      <c r="X26" s="160">
        <v>0</v>
      </c>
      <c r="Y26" s="160">
        <v>5</v>
      </c>
      <c r="Z26" s="160">
        <v>5</v>
      </c>
      <c r="AA26" s="160">
        <v>5</v>
      </c>
      <c r="AB26" s="160">
        <v>5</v>
      </c>
      <c r="AC26" s="160">
        <v>0</v>
      </c>
      <c r="AD26" s="160">
        <v>1</v>
      </c>
      <c r="AE26" s="160">
        <v>5</v>
      </c>
      <c r="AF26" s="121">
        <v>27</v>
      </c>
      <c r="AG26" s="121">
        <v>50</v>
      </c>
      <c r="AH26" s="137">
        <v>0.270833333333333</v>
      </c>
      <c r="AI26" s="142">
        <v>0.0208333333333333</v>
      </c>
      <c r="AJ26" s="142">
        <v>0.43333333333333335</v>
      </c>
      <c r="AK26" s="142">
        <v>0.6798611111111111</v>
      </c>
      <c r="AL26" s="180">
        <v>0.2256944</v>
      </c>
      <c r="AM26" s="155">
        <v>0</v>
      </c>
      <c r="AN26" s="155">
        <v>0</v>
      </c>
      <c r="AO26" s="155">
        <v>0</v>
      </c>
      <c r="AP26" s="156">
        <v>0</v>
      </c>
      <c r="AQ26" s="44">
        <v>0</v>
      </c>
      <c r="AR26" s="97">
        <v>50</v>
      </c>
      <c r="AS26" s="181">
        <v>6</v>
      </c>
      <c r="AT26" s="181">
        <v>5</v>
      </c>
      <c r="AU26" s="181">
        <v>0</v>
      </c>
      <c r="AV26" s="181">
        <v>0</v>
      </c>
      <c r="AW26" s="181">
        <v>9</v>
      </c>
      <c r="AX26" s="147">
        <v>600500000000</v>
      </c>
      <c r="AY26" s="45"/>
      <c r="AZ26" s="45"/>
      <c r="BA26" s="45"/>
    </row>
    <row r="27" spans="1:53" s="19" customFormat="1" ht="15" customHeight="1">
      <c r="A27" s="97">
        <v>21</v>
      </c>
      <c r="B27" s="12"/>
      <c r="C27" s="97">
        <v>21</v>
      </c>
      <c r="D27" s="150">
        <v>45</v>
      </c>
      <c r="E27" s="150" t="s">
        <v>384</v>
      </c>
      <c r="F27" s="150" t="s">
        <v>385</v>
      </c>
      <c r="G27" s="150" t="s">
        <v>377</v>
      </c>
      <c r="H27" s="150">
        <v>1970</v>
      </c>
      <c r="I27" s="150" t="s">
        <v>649</v>
      </c>
      <c r="J27" s="150" t="s">
        <v>193</v>
      </c>
      <c r="K27" s="160">
        <v>1</v>
      </c>
      <c r="L27" s="160">
        <v>1</v>
      </c>
      <c r="M27" s="160">
        <v>3</v>
      </c>
      <c r="N27" s="160">
        <v>2</v>
      </c>
      <c r="O27" s="160">
        <v>3</v>
      </c>
      <c r="P27" s="160">
        <v>5</v>
      </c>
      <c r="Q27" s="160">
        <v>1</v>
      </c>
      <c r="R27" s="160">
        <v>1</v>
      </c>
      <c r="S27" s="160">
        <v>5</v>
      </c>
      <c r="T27" s="160">
        <v>5</v>
      </c>
      <c r="U27" s="121">
        <v>27</v>
      </c>
      <c r="V27" s="160">
        <v>2</v>
      </c>
      <c r="W27" s="160">
        <v>0</v>
      </c>
      <c r="X27" s="160">
        <v>1</v>
      </c>
      <c r="Y27" s="160">
        <v>2</v>
      </c>
      <c r="Z27" s="160">
        <v>3</v>
      </c>
      <c r="AA27" s="160">
        <v>5</v>
      </c>
      <c r="AB27" s="160">
        <v>0</v>
      </c>
      <c r="AC27" s="160">
        <v>0</v>
      </c>
      <c r="AD27" s="160">
        <v>5</v>
      </c>
      <c r="AE27" s="160">
        <v>5</v>
      </c>
      <c r="AF27" s="121">
        <v>23</v>
      </c>
      <c r="AG27" s="121">
        <v>50</v>
      </c>
      <c r="AH27" s="137">
        <v>0.270833333333333</v>
      </c>
      <c r="AI27" s="142">
        <v>0.0208333333333333</v>
      </c>
      <c r="AJ27" s="142">
        <v>0.4236111111111111</v>
      </c>
      <c r="AK27" s="142">
        <v>0.6256944444444444</v>
      </c>
      <c r="AL27" s="180">
        <v>0.18125</v>
      </c>
      <c r="AM27" s="155">
        <v>0</v>
      </c>
      <c r="AN27" s="155">
        <v>0</v>
      </c>
      <c r="AO27" s="155">
        <v>0</v>
      </c>
      <c r="AP27" s="156">
        <v>0</v>
      </c>
      <c r="AQ27" s="44">
        <v>0</v>
      </c>
      <c r="AR27" s="97">
        <v>50</v>
      </c>
      <c r="AS27" s="181">
        <v>3</v>
      </c>
      <c r="AT27" s="181">
        <v>5</v>
      </c>
      <c r="AU27" s="181">
        <v>3</v>
      </c>
      <c r="AV27" s="181">
        <v>3</v>
      </c>
      <c r="AW27" s="181">
        <v>6</v>
      </c>
      <c r="AX27" s="147">
        <v>300500300300</v>
      </c>
      <c r="AY27" s="45"/>
      <c r="AZ27" s="45"/>
      <c r="BA27" s="45"/>
    </row>
    <row r="28" spans="1:53" s="19" customFormat="1" ht="15" customHeight="1">
      <c r="A28" s="97">
        <v>22</v>
      </c>
      <c r="B28" s="12"/>
      <c r="C28" s="97">
        <v>22</v>
      </c>
      <c r="D28" s="150">
        <v>70</v>
      </c>
      <c r="E28" s="150" t="s">
        <v>672</v>
      </c>
      <c r="F28" s="150" t="s">
        <v>399</v>
      </c>
      <c r="G28" s="150" t="s">
        <v>395</v>
      </c>
      <c r="H28" s="150">
        <v>1988</v>
      </c>
      <c r="I28" s="150" t="s">
        <v>400</v>
      </c>
      <c r="J28" s="150" t="s">
        <v>193</v>
      </c>
      <c r="K28" s="160">
        <v>2</v>
      </c>
      <c r="L28" s="160">
        <v>5</v>
      </c>
      <c r="M28" s="160">
        <v>3</v>
      </c>
      <c r="N28" s="160">
        <v>3</v>
      </c>
      <c r="O28" s="160">
        <v>3</v>
      </c>
      <c r="P28" s="160">
        <v>5</v>
      </c>
      <c r="Q28" s="160">
        <v>2</v>
      </c>
      <c r="R28" s="160">
        <v>0</v>
      </c>
      <c r="S28" s="160">
        <v>3</v>
      </c>
      <c r="T28" s="160">
        <v>5</v>
      </c>
      <c r="U28" s="121">
        <v>31</v>
      </c>
      <c r="V28" s="160">
        <v>1</v>
      </c>
      <c r="W28" s="160">
        <v>1</v>
      </c>
      <c r="X28" s="160">
        <v>1</v>
      </c>
      <c r="Y28" s="160">
        <v>3</v>
      </c>
      <c r="Z28" s="160">
        <v>5</v>
      </c>
      <c r="AA28" s="160">
        <v>1</v>
      </c>
      <c r="AB28" s="160">
        <v>3</v>
      </c>
      <c r="AC28" s="160">
        <v>0</v>
      </c>
      <c r="AD28" s="160">
        <v>2</v>
      </c>
      <c r="AE28" s="160">
        <v>5</v>
      </c>
      <c r="AF28" s="121">
        <v>22</v>
      </c>
      <c r="AG28" s="121">
        <v>53</v>
      </c>
      <c r="AH28" s="137">
        <v>0.270833333333333</v>
      </c>
      <c r="AI28" s="142">
        <v>0.0208333333333333</v>
      </c>
      <c r="AJ28" s="142">
        <v>0.4291666666666667</v>
      </c>
      <c r="AK28" s="142">
        <v>0.6944444444444445</v>
      </c>
      <c r="AL28" s="180">
        <v>0.2444444</v>
      </c>
      <c r="AM28" s="155">
        <v>0</v>
      </c>
      <c r="AN28" s="155">
        <v>0</v>
      </c>
      <c r="AO28" s="155">
        <v>0</v>
      </c>
      <c r="AP28" s="156">
        <v>0</v>
      </c>
      <c r="AQ28" s="44">
        <v>0</v>
      </c>
      <c r="AR28" s="97">
        <v>53</v>
      </c>
      <c r="AS28" s="181">
        <v>2</v>
      </c>
      <c r="AT28" s="181">
        <v>4</v>
      </c>
      <c r="AU28" s="181">
        <v>3</v>
      </c>
      <c r="AV28" s="181">
        <v>6</v>
      </c>
      <c r="AW28" s="181">
        <v>5</v>
      </c>
      <c r="AX28" s="147">
        <v>200400300600</v>
      </c>
      <c r="AY28" s="45"/>
      <c r="AZ28" s="45"/>
      <c r="BA28" s="45"/>
    </row>
    <row r="29" spans="1:53" s="19" customFormat="1" ht="15" customHeight="1">
      <c r="A29" s="97">
        <v>23</v>
      </c>
      <c r="B29" s="12"/>
      <c r="C29" s="97">
        <v>23</v>
      </c>
      <c r="D29" s="150">
        <v>57</v>
      </c>
      <c r="E29" s="150" t="s">
        <v>233</v>
      </c>
      <c r="F29" s="150" t="s">
        <v>234</v>
      </c>
      <c r="G29" s="150" t="s">
        <v>228</v>
      </c>
      <c r="H29" s="150">
        <v>1985</v>
      </c>
      <c r="I29" s="150" t="s">
        <v>235</v>
      </c>
      <c r="J29" s="150"/>
      <c r="K29" s="160">
        <v>5</v>
      </c>
      <c r="L29" s="160">
        <v>3</v>
      </c>
      <c r="M29" s="160">
        <v>1</v>
      </c>
      <c r="N29" s="160">
        <v>5</v>
      </c>
      <c r="O29" s="160">
        <v>5</v>
      </c>
      <c r="P29" s="160">
        <v>5</v>
      </c>
      <c r="Q29" s="160">
        <v>0</v>
      </c>
      <c r="R29" s="160">
        <v>5</v>
      </c>
      <c r="S29" s="160">
        <v>2</v>
      </c>
      <c r="T29" s="160">
        <v>5</v>
      </c>
      <c r="U29" s="121">
        <v>36</v>
      </c>
      <c r="V29" s="160">
        <v>2</v>
      </c>
      <c r="W29" s="160">
        <v>1</v>
      </c>
      <c r="X29" s="160">
        <v>2</v>
      </c>
      <c r="Y29" s="160">
        <v>5</v>
      </c>
      <c r="Z29" s="160">
        <v>5</v>
      </c>
      <c r="AA29" s="160">
        <v>5</v>
      </c>
      <c r="AB29" s="160">
        <v>0</v>
      </c>
      <c r="AC29" s="160">
        <v>0</v>
      </c>
      <c r="AD29" s="160">
        <v>0</v>
      </c>
      <c r="AE29" s="160">
        <v>5</v>
      </c>
      <c r="AF29" s="121">
        <v>25</v>
      </c>
      <c r="AG29" s="121">
        <v>61</v>
      </c>
      <c r="AH29" s="137">
        <v>0.270833333333333</v>
      </c>
      <c r="AI29" s="142">
        <v>0.0208333333333333</v>
      </c>
      <c r="AJ29" s="142">
        <v>0.41944444444444445</v>
      </c>
      <c r="AK29" s="142">
        <v>0.7013888888888888</v>
      </c>
      <c r="AL29" s="180">
        <v>0.2611111</v>
      </c>
      <c r="AM29" s="155">
        <v>0</v>
      </c>
      <c r="AN29" s="155">
        <v>0</v>
      </c>
      <c r="AO29" s="155">
        <v>0</v>
      </c>
      <c r="AP29" s="156">
        <v>0</v>
      </c>
      <c r="AQ29" s="44">
        <v>0</v>
      </c>
      <c r="AR29" s="97">
        <v>61</v>
      </c>
      <c r="AS29" s="181">
        <v>4</v>
      </c>
      <c r="AT29" s="181">
        <v>2</v>
      </c>
      <c r="AU29" s="181">
        <v>3</v>
      </c>
      <c r="AV29" s="181">
        <v>1</v>
      </c>
      <c r="AW29" s="181">
        <v>10</v>
      </c>
      <c r="AX29" s="147">
        <v>400200300100</v>
      </c>
      <c r="AY29" s="45"/>
      <c r="AZ29" s="45"/>
      <c r="BA29" s="45"/>
    </row>
    <row r="30" spans="1:53" s="19" customFormat="1" ht="15" customHeight="1">
      <c r="A30" s="97">
        <v>24</v>
      </c>
      <c r="B30" s="12"/>
      <c r="C30" s="97">
        <v>24</v>
      </c>
      <c r="D30" s="150">
        <v>41</v>
      </c>
      <c r="E30" s="150" t="s">
        <v>242</v>
      </c>
      <c r="F30" s="150" t="s">
        <v>243</v>
      </c>
      <c r="G30" s="150" t="s">
        <v>228</v>
      </c>
      <c r="H30" s="150">
        <v>1990</v>
      </c>
      <c r="I30" s="150" t="s">
        <v>244</v>
      </c>
      <c r="J30" s="150"/>
      <c r="K30" s="160">
        <v>1</v>
      </c>
      <c r="L30" s="160">
        <v>1</v>
      </c>
      <c r="M30" s="160">
        <v>5</v>
      </c>
      <c r="N30" s="160">
        <v>5</v>
      </c>
      <c r="O30" s="160">
        <v>3</v>
      </c>
      <c r="P30" s="160">
        <v>3</v>
      </c>
      <c r="Q30" s="160">
        <v>0</v>
      </c>
      <c r="R30" s="160">
        <v>5</v>
      </c>
      <c r="S30" s="160">
        <v>5</v>
      </c>
      <c r="T30" s="160">
        <v>5</v>
      </c>
      <c r="U30" s="121">
        <v>33</v>
      </c>
      <c r="V30" s="160">
        <v>2</v>
      </c>
      <c r="W30" s="160">
        <v>1</v>
      </c>
      <c r="X30" s="160">
        <v>2</v>
      </c>
      <c r="Y30" s="160">
        <v>5</v>
      </c>
      <c r="Z30" s="160">
        <v>2</v>
      </c>
      <c r="AA30" s="160">
        <v>3</v>
      </c>
      <c r="AB30" s="160">
        <v>1</v>
      </c>
      <c r="AC30" s="160">
        <v>2</v>
      </c>
      <c r="AD30" s="160">
        <v>5</v>
      </c>
      <c r="AE30" s="160">
        <v>5</v>
      </c>
      <c r="AF30" s="121">
        <v>28</v>
      </c>
      <c r="AG30" s="121">
        <v>61</v>
      </c>
      <c r="AH30" s="137">
        <v>0.270833333333333</v>
      </c>
      <c r="AI30" s="142">
        <v>0.0208333333333333</v>
      </c>
      <c r="AJ30" s="142">
        <v>0.4083333333333334</v>
      </c>
      <c r="AK30" s="142">
        <v>0.6638888888888889</v>
      </c>
      <c r="AL30" s="180">
        <v>0.2347222</v>
      </c>
      <c r="AM30" s="155">
        <v>0</v>
      </c>
      <c r="AN30" s="155">
        <v>0</v>
      </c>
      <c r="AO30" s="155">
        <v>0</v>
      </c>
      <c r="AP30" s="156">
        <v>0</v>
      </c>
      <c r="AQ30" s="44">
        <v>0</v>
      </c>
      <c r="AR30" s="97">
        <v>61</v>
      </c>
      <c r="AS30" s="181">
        <v>1</v>
      </c>
      <c r="AT30" s="181">
        <v>4</v>
      </c>
      <c r="AU30" s="181">
        <v>4</v>
      </c>
      <c r="AV30" s="181">
        <v>3</v>
      </c>
      <c r="AW30" s="181">
        <v>8</v>
      </c>
      <c r="AX30" s="147">
        <v>100400400300</v>
      </c>
      <c r="AY30" s="45"/>
      <c r="AZ30" s="45"/>
      <c r="BA30" s="45"/>
    </row>
    <row r="31" spans="1:53" s="19" customFormat="1" ht="15" customHeight="1">
      <c r="A31" s="97">
        <v>25</v>
      </c>
      <c r="B31" s="12"/>
      <c r="C31" s="97">
        <v>25</v>
      </c>
      <c r="D31" s="150">
        <v>40</v>
      </c>
      <c r="E31" s="150" t="s">
        <v>591</v>
      </c>
      <c r="F31" s="150" t="s">
        <v>592</v>
      </c>
      <c r="G31" s="150" t="s">
        <v>589</v>
      </c>
      <c r="H31" s="150">
        <v>1990</v>
      </c>
      <c r="I31" s="150" t="s">
        <v>593</v>
      </c>
      <c r="J31" s="150" t="s">
        <v>193</v>
      </c>
      <c r="K31" s="160">
        <v>3</v>
      </c>
      <c r="L31" s="160">
        <v>1</v>
      </c>
      <c r="M31" s="160">
        <v>1</v>
      </c>
      <c r="N31" s="160">
        <v>5</v>
      </c>
      <c r="O31" s="160">
        <v>5</v>
      </c>
      <c r="P31" s="160">
        <v>5</v>
      </c>
      <c r="Q31" s="160">
        <v>5</v>
      </c>
      <c r="R31" s="160">
        <v>5</v>
      </c>
      <c r="S31" s="160">
        <v>0</v>
      </c>
      <c r="T31" s="160">
        <v>5</v>
      </c>
      <c r="U31" s="121">
        <v>35</v>
      </c>
      <c r="V31" s="160">
        <v>3</v>
      </c>
      <c r="W31" s="160">
        <v>0</v>
      </c>
      <c r="X31" s="160">
        <v>0</v>
      </c>
      <c r="Y31" s="160">
        <v>5</v>
      </c>
      <c r="Z31" s="160">
        <v>1</v>
      </c>
      <c r="AA31" s="160">
        <v>5</v>
      </c>
      <c r="AB31" s="160">
        <v>5</v>
      </c>
      <c r="AC31" s="160">
        <v>0</v>
      </c>
      <c r="AD31" s="160">
        <v>3</v>
      </c>
      <c r="AE31" s="160">
        <v>5</v>
      </c>
      <c r="AF31" s="121">
        <v>27</v>
      </c>
      <c r="AG31" s="121">
        <v>62</v>
      </c>
      <c r="AH31" s="137">
        <v>0.270833333333333</v>
      </c>
      <c r="AI31" s="142">
        <v>0.0208333333333333</v>
      </c>
      <c r="AJ31" s="142">
        <v>0.40972222222222227</v>
      </c>
      <c r="AK31" s="142">
        <v>0.6256944444444444</v>
      </c>
      <c r="AL31" s="180">
        <v>0.1951389</v>
      </c>
      <c r="AM31" s="155">
        <v>0</v>
      </c>
      <c r="AN31" s="155">
        <v>0</v>
      </c>
      <c r="AO31" s="155">
        <v>0</v>
      </c>
      <c r="AP31" s="156">
        <v>0</v>
      </c>
      <c r="AQ31" s="44">
        <v>0</v>
      </c>
      <c r="AR31" s="97">
        <v>62</v>
      </c>
      <c r="AS31" s="181">
        <v>4</v>
      </c>
      <c r="AT31" s="181">
        <v>3</v>
      </c>
      <c r="AU31" s="181">
        <v>0</v>
      </c>
      <c r="AV31" s="181">
        <v>3</v>
      </c>
      <c r="AW31" s="181">
        <v>10</v>
      </c>
      <c r="AX31" s="147">
        <v>400300000300</v>
      </c>
      <c r="AY31" s="45"/>
      <c r="AZ31" s="45"/>
      <c r="BA31" s="45"/>
    </row>
    <row r="32" spans="1:53" s="19" customFormat="1" ht="15" customHeight="1">
      <c r="A32" s="97">
        <v>26</v>
      </c>
      <c r="B32" s="12"/>
      <c r="C32" s="97">
        <v>26</v>
      </c>
      <c r="D32" s="150">
        <v>79</v>
      </c>
      <c r="E32" s="150" t="s">
        <v>236</v>
      </c>
      <c r="F32" s="150" t="s">
        <v>237</v>
      </c>
      <c r="G32" s="150" t="s">
        <v>228</v>
      </c>
      <c r="H32" s="150">
        <v>1989</v>
      </c>
      <c r="I32" s="150" t="s">
        <v>238</v>
      </c>
      <c r="J32" s="150" t="s">
        <v>193</v>
      </c>
      <c r="K32" s="160">
        <v>5</v>
      </c>
      <c r="L32" s="160">
        <v>0</v>
      </c>
      <c r="M32" s="160">
        <v>5</v>
      </c>
      <c r="N32" s="160">
        <v>5</v>
      </c>
      <c r="O32" s="160">
        <v>5</v>
      </c>
      <c r="P32" s="160">
        <v>5</v>
      </c>
      <c r="Q32" s="160">
        <v>5</v>
      </c>
      <c r="R32" s="160">
        <v>0</v>
      </c>
      <c r="S32" s="160">
        <v>1</v>
      </c>
      <c r="T32" s="160">
        <v>5</v>
      </c>
      <c r="U32" s="121">
        <v>36</v>
      </c>
      <c r="V32" s="160">
        <v>1</v>
      </c>
      <c r="W32" s="160">
        <v>5</v>
      </c>
      <c r="X32" s="160">
        <v>0</v>
      </c>
      <c r="Y32" s="160">
        <v>3</v>
      </c>
      <c r="Z32" s="160">
        <v>5</v>
      </c>
      <c r="AA32" s="160">
        <v>1</v>
      </c>
      <c r="AB32" s="160">
        <v>5</v>
      </c>
      <c r="AC32" s="160">
        <v>0</v>
      </c>
      <c r="AD32" s="160">
        <v>5</v>
      </c>
      <c r="AE32" s="160">
        <v>5</v>
      </c>
      <c r="AF32" s="121">
        <v>30</v>
      </c>
      <c r="AG32" s="121">
        <v>66</v>
      </c>
      <c r="AH32" s="137">
        <v>0.270833333333333</v>
      </c>
      <c r="AI32" s="142">
        <v>0.0208333333333333</v>
      </c>
      <c r="AJ32" s="142">
        <v>0.43194444444444446</v>
      </c>
      <c r="AK32" s="142">
        <v>0.6986111111111111</v>
      </c>
      <c r="AL32" s="180">
        <v>0.2458333</v>
      </c>
      <c r="AM32" s="155">
        <v>0</v>
      </c>
      <c r="AN32" s="155">
        <v>0</v>
      </c>
      <c r="AO32" s="155">
        <v>0</v>
      </c>
      <c r="AP32" s="156">
        <v>0</v>
      </c>
      <c r="AQ32" s="44">
        <v>0</v>
      </c>
      <c r="AR32" s="97">
        <v>66</v>
      </c>
      <c r="AS32" s="181">
        <v>4</v>
      </c>
      <c r="AT32" s="181">
        <v>3</v>
      </c>
      <c r="AU32" s="181">
        <v>0</v>
      </c>
      <c r="AV32" s="181">
        <v>1</v>
      </c>
      <c r="AW32" s="181">
        <v>12</v>
      </c>
      <c r="AX32" s="147">
        <v>400300000100</v>
      </c>
      <c r="AY32" s="45"/>
      <c r="AZ32" s="45"/>
      <c r="BA32" s="45"/>
    </row>
    <row r="33" spans="1:53" s="19" customFormat="1" ht="15" customHeight="1">
      <c r="A33" s="97">
        <v>27</v>
      </c>
      <c r="B33" s="12"/>
      <c r="C33" s="97">
        <v>27</v>
      </c>
      <c r="D33" s="150">
        <v>64</v>
      </c>
      <c r="E33" s="150" t="s">
        <v>457</v>
      </c>
      <c r="F33" s="150" t="s">
        <v>458</v>
      </c>
      <c r="G33" s="150" t="s">
        <v>451</v>
      </c>
      <c r="H33" s="150">
        <v>1986</v>
      </c>
      <c r="I33" s="150" t="s">
        <v>459</v>
      </c>
      <c r="J33" s="150"/>
      <c r="K33" s="160">
        <v>2</v>
      </c>
      <c r="L33" s="160">
        <v>2</v>
      </c>
      <c r="M33" s="160">
        <v>5</v>
      </c>
      <c r="N33" s="160">
        <v>3</v>
      </c>
      <c r="O33" s="160">
        <v>5</v>
      </c>
      <c r="P33" s="160">
        <v>3</v>
      </c>
      <c r="Q33" s="160">
        <v>5</v>
      </c>
      <c r="R33" s="160">
        <v>5</v>
      </c>
      <c r="S33" s="160">
        <v>5</v>
      </c>
      <c r="T33" s="160">
        <v>5</v>
      </c>
      <c r="U33" s="121">
        <v>40</v>
      </c>
      <c r="V33" s="160">
        <v>0</v>
      </c>
      <c r="W33" s="160">
        <v>0</v>
      </c>
      <c r="X33" s="160">
        <v>5</v>
      </c>
      <c r="Y33" s="160">
        <v>5</v>
      </c>
      <c r="Z33" s="160">
        <v>5</v>
      </c>
      <c r="AA33" s="160">
        <v>1</v>
      </c>
      <c r="AB33" s="160">
        <v>1</v>
      </c>
      <c r="AC33" s="160">
        <v>1</v>
      </c>
      <c r="AD33" s="160">
        <v>3</v>
      </c>
      <c r="AE33" s="160">
        <v>5</v>
      </c>
      <c r="AF33" s="121">
        <v>26</v>
      </c>
      <c r="AG33" s="121">
        <v>66</v>
      </c>
      <c r="AH33" s="137">
        <v>0.270833333333333</v>
      </c>
      <c r="AI33" s="142">
        <v>0.0208333333333333</v>
      </c>
      <c r="AJ33" s="142">
        <v>0.4125</v>
      </c>
      <c r="AK33" s="142">
        <v>0.6868055555555556</v>
      </c>
      <c r="AL33" s="180">
        <v>0.2534722</v>
      </c>
      <c r="AM33" s="155">
        <v>0</v>
      </c>
      <c r="AN33" s="155">
        <v>0</v>
      </c>
      <c r="AO33" s="155">
        <v>0</v>
      </c>
      <c r="AP33" s="156">
        <v>0</v>
      </c>
      <c r="AQ33" s="44">
        <v>0</v>
      </c>
      <c r="AR33" s="97">
        <v>66</v>
      </c>
      <c r="AS33" s="181">
        <v>2</v>
      </c>
      <c r="AT33" s="181">
        <v>3</v>
      </c>
      <c r="AU33" s="181">
        <v>2</v>
      </c>
      <c r="AV33" s="181">
        <v>3</v>
      </c>
      <c r="AW33" s="181">
        <v>10</v>
      </c>
      <c r="AX33" s="147">
        <v>200300200300</v>
      </c>
      <c r="AY33" s="45"/>
      <c r="AZ33" s="45"/>
      <c r="BA33" s="45"/>
    </row>
    <row r="34" spans="1:53" s="19" customFormat="1" ht="15" customHeight="1">
      <c r="A34" s="97">
        <v>28</v>
      </c>
      <c r="B34" s="12"/>
      <c r="C34" s="97">
        <v>28</v>
      </c>
      <c r="D34" s="150">
        <v>74</v>
      </c>
      <c r="E34" s="150" t="s">
        <v>455</v>
      </c>
      <c r="F34" s="150" t="s">
        <v>234</v>
      </c>
      <c r="G34" s="150" t="s">
        <v>451</v>
      </c>
      <c r="H34" s="150">
        <v>1988</v>
      </c>
      <c r="I34" s="150" t="s">
        <v>456</v>
      </c>
      <c r="J34" s="150"/>
      <c r="K34" s="160">
        <v>2</v>
      </c>
      <c r="L34" s="160">
        <v>0</v>
      </c>
      <c r="M34" s="160">
        <v>1</v>
      </c>
      <c r="N34" s="160">
        <v>5</v>
      </c>
      <c r="O34" s="160">
        <v>5</v>
      </c>
      <c r="P34" s="160">
        <v>5</v>
      </c>
      <c r="Q34" s="160">
        <v>2</v>
      </c>
      <c r="R34" s="160">
        <v>1</v>
      </c>
      <c r="S34" s="160">
        <v>3</v>
      </c>
      <c r="T34" s="160">
        <v>5</v>
      </c>
      <c r="U34" s="121">
        <v>29</v>
      </c>
      <c r="V34" s="160">
        <v>5</v>
      </c>
      <c r="W34" s="160">
        <v>1</v>
      </c>
      <c r="X34" s="160">
        <v>5</v>
      </c>
      <c r="Y34" s="160">
        <v>5</v>
      </c>
      <c r="Z34" s="160">
        <v>2</v>
      </c>
      <c r="AA34" s="160">
        <v>3</v>
      </c>
      <c r="AB34" s="160">
        <v>1</v>
      </c>
      <c r="AC34" s="160">
        <v>5</v>
      </c>
      <c r="AD34" s="160">
        <v>5</v>
      </c>
      <c r="AE34" s="160">
        <v>5</v>
      </c>
      <c r="AF34" s="121">
        <v>37</v>
      </c>
      <c r="AG34" s="121">
        <v>66</v>
      </c>
      <c r="AH34" s="137">
        <v>0.270833333333333</v>
      </c>
      <c r="AI34" s="142">
        <v>0.0208333333333333</v>
      </c>
      <c r="AJ34" s="142">
        <v>0.4069444444444445</v>
      </c>
      <c r="AK34" s="142">
        <v>0.6763888888888889</v>
      </c>
      <c r="AL34" s="180">
        <v>0.2486111</v>
      </c>
      <c r="AM34" s="155">
        <v>0</v>
      </c>
      <c r="AN34" s="155">
        <v>0</v>
      </c>
      <c r="AO34" s="155">
        <v>0</v>
      </c>
      <c r="AP34" s="156">
        <v>0</v>
      </c>
      <c r="AQ34" s="44">
        <v>0</v>
      </c>
      <c r="AR34" s="97">
        <v>66</v>
      </c>
      <c r="AS34" s="181">
        <v>1</v>
      </c>
      <c r="AT34" s="181">
        <v>4</v>
      </c>
      <c r="AU34" s="181">
        <v>3</v>
      </c>
      <c r="AV34" s="181">
        <v>2</v>
      </c>
      <c r="AW34" s="181">
        <v>10</v>
      </c>
      <c r="AX34" s="147">
        <v>100400300200</v>
      </c>
      <c r="AY34" s="45"/>
      <c r="AZ34" s="45"/>
      <c r="BA34" s="45"/>
    </row>
    <row r="35" spans="1:53" s="19" customFormat="1" ht="15" customHeight="1">
      <c r="A35" s="97">
        <v>29</v>
      </c>
      <c r="B35" s="12"/>
      <c r="C35" s="97">
        <v>29</v>
      </c>
      <c r="D35" s="150">
        <v>54</v>
      </c>
      <c r="E35" s="150" t="s">
        <v>364</v>
      </c>
      <c r="F35" s="150" t="s">
        <v>365</v>
      </c>
      <c r="G35" s="150" t="s">
        <v>360</v>
      </c>
      <c r="H35" s="150">
        <v>1983</v>
      </c>
      <c r="I35" s="150" t="s">
        <v>363</v>
      </c>
      <c r="J35" s="150"/>
      <c r="K35" s="160">
        <v>2</v>
      </c>
      <c r="L35" s="160">
        <v>3</v>
      </c>
      <c r="M35" s="160">
        <v>1</v>
      </c>
      <c r="N35" s="160">
        <v>5</v>
      </c>
      <c r="O35" s="160">
        <v>5</v>
      </c>
      <c r="P35" s="160">
        <v>5</v>
      </c>
      <c r="Q35" s="160">
        <v>0</v>
      </c>
      <c r="R35" s="160">
        <v>1</v>
      </c>
      <c r="S35" s="160">
        <v>5</v>
      </c>
      <c r="T35" s="160">
        <v>5</v>
      </c>
      <c r="U35" s="121">
        <v>32</v>
      </c>
      <c r="V35" s="160">
        <v>0</v>
      </c>
      <c r="W35" s="160">
        <v>5</v>
      </c>
      <c r="X35" s="160">
        <v>1</v>
      </c>
      <c r="Y35" s="160">
        <v>5</v>
      </c>
      <c r="Z35" s="160">
        <v>2</v>
      </c>
      <c r="AA35" s="160">
        <v>2</v>
      </c>
      <c r="AB35" s="160">
        <v>5</v>
      </c>
      <c r="AC35" s="160">
        <v>5</v>
      </c>
      <c r="AD35" s="160">
        <v>5</v>
      </c>
      <c r="AE35" s="160">
        <v>5</v>
      </c>
      <c r="AF35" s="121">
        <v>35</v>
      </c>
      <c r="AG35" s="121">
        <v>67</v>
      </c>
      <c r="AH35" s="137">
        <v>0.270833333333333</v>
      </c>
      <c r="AI35" s="142">
        <v>0.0208333333333333</v>
      </c>
      <c r="AJ35" s="142">
        <v>0.4152777777777778</v>
      </c>
      <c r="AK35" s="142">
        <v>0.6451388888888888</v>
      </c>
      <c r="AL35" s="180">
        <v>0.2090278</v>
      </c>
      <c r="AM35" s="155">
        <v>0</v>
      </c>
      <c r="AN35" s="155">
        <v>0</v>
      </c>
      <c r="AO35" s="155">
        <v>0</v>
      </c>
      <c r="AP35" s="156">
        <v>0</v>
      </c>
      <c r="AQ35" s="44">
        <v>0</v>
      </c>
      <c r="AR35" s="97">
        <v>67</v>
      </c>
      <c r="AS35" s="181">
        <v>2</v>
      </c>
      <c r="AT35" s="181">
        <v>3</v>
      </c>
      <c r="AU35" s="181">
        <v>3</v>
      </c>
      <c r="AV35" s="181">
        <v>1</v>
      </c>
      <c r="AW35" s="181">
        <v>11</v>
      </c>
      <c r="AX35" s="147">
        <v>200300300100</v>
      </c>
      <c r="AY35" s="45"/>
      <c r="AZ35" s="45"/>
      <c r="BA35" s="45"/>
    </row>
    <row r="36" spans="1:53" s="19" customFormat="1" ht="15" customHeight="1">
      <c r="A36" s="97">
        <v>30</v>
      </c>
      <c r="B36" s="12"/>
      <c r="C36" s="97">
        <v>30</v>
      </c>
      <c r="D36" s="150">
        <v>85</v>
      </c>
      <c r="E36" s="150" t="s">
        <v>462</v>
      </c>
      <c r="F36" s="150" t="s">
        <v>463</v>
      </c>
      <c r="G36" s="150" t="s">
        <v>451</v>
      </c>
      <c r="H36" s="150">
        <v>1990</v>
      </c>
      <c r="I36" s="150" t="s">
        <v>464</v>
      </c>
      <c r="J36" s="150"/>
      <c r="K36" s="160">
        <v>3</v>
      </c>
      <c r="L36" s="160">
        <v>5</v>
      </c>
      <c r="M36" s="160">
        <v>1</v>
      </c>
      <c r="N36" s="160">
        <v>5</v>
      </c>
      <c r="O36" s="160">
        <v>5</v>
      </c>
      <c r="P36" s="160">
        <v>5</v>
      </c>
      <c r="Q36" s="160">
        <v>1</v>
      </c>
      <c r="R36" s="160">
        <v>1</v>
      </c>
      <c r="S36" s="160">
        <v>5</v>
      </c>
      <c r="T36" s="160">
        <v>5</v>
      </c>
      <c r="U36" s="121">
        <v>36</v>
      </c>
      <c r="V36" s="160">
        <v>1</v>
      </c>
      <c r="W36" s="160">
        <v>1</v>
      </c>
      <c r="X36" s="160">
        <v>2</v>
      </c>
      <c r="Y36" s="160">
        <v>5</v>
      </c>
      <c r="Z36" s="160">
        <v>5</v>
      </c>
      <c r="AA36" s="160">
        <v>5</v>
      </c>
      <c r="AB36" s="160">
        <v>5</v>
      </c>
      <c r="AC36" s="160">
        <v>5</v>
      </c>
      <c r="AD36" s="160">
        <v>1</v>
      </c>
      <c r="AE36" s="160">
        <v>5</v>
      </c>
      <c r="AF36" s="121">
        <v>35</v>
      </c>
      <c r="AG36" s="121">
        <v>71</v>
      </c>
      <c r="AH36" s="137">
        <v>0.270833333333333</v>
      </c>
      <c r="AI36" s="142">
        <v>0.0208333333333333</v>
      </c>
      <c r="AJ36" s="142">
        <v>0.39305555555555555</v>
      </c>
      <c r="AK36" s="142">
        <v>0.6298611111111111</v>
      </c>
      <c r="AL36" s="180">
        <v>0.2159722</v>
      </c>
      <c r="AM36" s="155">
        <v>0</v>
      </c>
      <c r="AN36" s="155">
        <v>0</v>
      </c>
      <c r="AO36" s="155">
        <v>0</v>
      </c>
      <c r="AP36" s="156">
        <v>0</v>
      </c>
      <c r="AQ36" s="44">
        <v>0</v>
      </c>
      <c r="AR36" s="97">
        <v>71</v>
      </c>
      <c r="AS36" s="181">
        <v>0</v>
      </c>
      <c r="AT36" s="181">
        <v>6</v>
      </c>
      <c r="AU36" s="181">
        <v>1</v>
      </c>
      <c r="AV36" s="181">
        <v>1</v>
      </c>
      <c r="AW36" s="181">
        <v>12</v>
      </c>
      <c r="AX36" s="147">
        <v>600100100</v>
      </c>
      <c r="AY36" s="45"/>
      <c r="AZ36" s="45"/>
      <c r="BA36" s="45"/>
    </row>
    <row r="37" spans="1:53" s="19" customFormat="1" ht="15" customHeight="1">
      <c r="A37" s="97">
        <v>31</v>
      </c>
      <c r="B37" s="12"/>
      <c r="C37" s="97">
        <v>31</v>
      </c>
      <c r="D37" s="150">
        <v>83</v>
      </c>
      <c r="E37" s="150" t="s">
        <v>460</v>
      </c>
      <c r="F37" s="150" t="s">
        <v>266</v>
      </c>
      <c r="G37" s="150" t="s">
        <v>451</v>
      </c>
      <c r="H37" s="150">
        <v>1990</v>
      </c>
      <c r="I37" s="150" t="s">
        <v>461</v>
      </c>
      <c r="J37" s="150"/>
      <c r="K37" s="160">
        <v>2</v>
      </c>
      <c r="L37" s="160">
        <v>1</v>
      </c>
      <c r="M37" s="160">
        <v>5</v>
      </c>
      <c r="N37" s="160">
        <v>5</v>
      </c>
      <c r="O37" s="160">
        <v>5</v>
      </c>
      <c r="P37" s="160">
        <v>5</v>
      </c>
      <c r="Q37" s="160">
        <v>5</v>
      </c>
      <c r="R37" s="160">
        <v>0</v>
      </c>
      <c r="S37" s="160">
        <v>5</v>
      </c>
      <c r="T37" s="160">
        <v>5</v>
      </c>
      <c r="U37" s="121">
        <v>38</v>
      </c>
      <c r="V37" s="160">
        <v>2</v>
      </c>
      <c r="W37" s="160">
        <v>2</v>
      </c>
      <c r="X37" s="160">
        <v>0</v>
      </c>
      <c r="Y37" s="160">
        <v>5</v>
      </c>
      <c r="Z37" s="160">
        <v>5</v>
      </c>
      <c r="AA37" s="160">
        <v>5</v>
      </c>
      <c r="AB37" s="160">
        <v>5</v>
      </c>
      <c r="AC37" s="160">
        <v>0</v>
      </c>
      <c r="AD37" s="160">
        <v>5</v>
      </c>
      <c r="AE37" s="160">
        <v>5</v>
      </c>
      <c r="AF37" s="121">
        <v>34</v>
      </c>
      <c r="AG37" s="121">
        <v>72</v>
      </c>
      <c r="AH37" s="137">
        <v>0.270833333333333</v>
      </c>
      <c r="AI37" s="142">
        <v>0.0208333333333333</v>
      </c>
      <c r="AJ37" s="142">
        <v>0.3875</v>
      </c>
      <c r="AK37" s="142">
        <v>0.6229166666666667</v>
      </c>
      <c r="AL37" s="180">
        <v>0.2145833</v>
      </c>
      <c r="AM37" s="155">
        <v>0</v>
      </c>
      <c r="AN37" s="155">
        <v>0</v>
      </c>
      <c r="AO37" s="155">
        <v>0</v>
      </c>
      <c r="AP37" s="156">
        <v>0</v>
      </c>
      <c r="AQ37" s="44">
        <v>0</v>
      </c>
      <c r="AR37" s="97">
        <v>72</v>
      </c>
      <c r="AS37" s="181">
        <v>3</v>
      </c>
      <c r="AT37" s="181">
        <v>1</v>
      </c>
      <c r="AU37" s="181">
        <v>3</v>
      </c>
      <c r="AV37" s="181">
        <v>0</v>
      </c>
      <c r="AW37" s="181">
        <v>13</v>
      </c>
      <c r="AX37" s="147">
        <v>300100300000</v>
      </c>
      <c r="AY37" s="45"/>
      <c r="AZ37" s="45"/>
      <c r="BA37" s="45"/>
    </row>
    <row r="38" spans="1:53" s="19" customFormat="1" ht="15" customHeight="1">
      <c r="A38" s="97">
        <v>32</v>
      </c>
      <c r="B38" s="12"/>
      <c r="C38" s="97">
        <v>32</v>
      </c>
      <c r="D38" s="150">
        <v>62</v>
      </c>
      <c r="E38" s="150" t="s">
        <v>524</v>
      </c>
      <c r="F38" s="150" t="s">
        <v>528</v>
      </c>
      <c r="G38" s="150" t="s">
        <v>494</v>
      </c>
      <c r="H38" s="150">
        <v>1986</v>
      </c>
      <c r="I38" s="150" t="s">
        <v>529</v>
      </c>
      <c r="J38" s="150" t="s">
        <v>193</v>
      </c>
      <c r="K38" s="160">
        <v>3</v>
      </c>
      <c r="L38" s="160">
        <v>1</v>
      </c>
      <c r="M38" s="160">
        <v>5</v>
      </c>
      <c r="N38" s="160">
        <v>5</v>
      </c>
      <c r="O38" s="160">
        <v>5</v>
      </c>
      <c r="P38" s="160">
        <v>5</v>
      </c>
      <c r="Q38" s="160">
        <v>0</v>
      </c>
      <c r="R38" s="160">
        <v>5</v>
      </c>
      <c r="S38" s="160">
        <v>1</v>
      </c>
      <c r="T38" s="160">
        <v>5</v>
      </c>
      <c r="U38" s="121">
        <v>35</v>
      </c>
      <c r="V38" s="160">
        <v>2</v>
      </c>
      <c r="W38" s="160">
        <v>5</v>
      </c>
      <c r="X38" s="160">
        <v>5</v>
      </c>
      <c r="Y38" s="160">
        <v>3</v>
      </c>
      <c r="Z38" s="160">
        <v>5</v>
      </c>
      <c r="AA38" s="160">
        <v>5</v>
      </c>
      <c r="AB38" s="160">
        <v>2</v>
      </c>
      <c r="AC38" s="160">
        <v>1</v>
      </c>
      <c r="AD38" s="160">
        <v>5</v>
      </c>
      <c r="AE38" s="160">
        <v>5</v>
      </c>
      <c r="AF38" s="121">
        <v>38</v>
      </c>
      <c r="AG38" s="121">
        <v>73</v>
      </c>
      <c r="AH38" s="137">
        <v>0.270833333333333</v>
      </c>
      <c r="AI38" s="142">
        <v>0.0208333333333333</v>
      </c>
      <c r="AJ38" s="142">
        <v>0.4138888888888889</v>
      </c>
      <c r="AK38" s="142">
        <v>0.6409722222222222</v>
      </c>
      <c r="AL38" s="180">
        <v>0.20625</v>
      </c>
      <c r="AM38" s="155">
        <v>0</v>
      </c>
      <c r="AN38" s="155">
        <v>0</v>
      </c>
      <c r="AO38" s="155">
        <v>0</v>
      </c>
      <c r="AP38" s="156">
        <v>0</v>
      </c>
      <c r="AQ38" s="44">
        <v>0</v>
      </c>
      <c r="AR38" s="97">
        <v>73</v>
      </c>
      <c r="AS38" s="181">
        <v>1</v>
      </c>
      <c r="AT38" s="181">
        <v>3</v>
      </c>
      <c r="AU38" s="181">
        <v>2</v>
      </c>
      <c r="AV38" s="181">
        <v>2</v>
      </c>
      <c r="AW38" s="181">
        <v>12</v>
      </c>
      <c r="AX38" s="147">
        <v>100300200200</v>
      </c>
      <c r="AY38" s="45"/>
      <c r="AZ38" s="45"/>
      <c r="BA38" s="45"/>
    </row>
    <row r="39" spans="1:53" s="19" customFormat="1" ht="15" customHeight="1">
      <c r="A39" s="97">
        <v>33</v>
      </c>
      <c r="B39" s="12"/>
      <c r="C39" s="97">
        <v>33</v>
      </c>
      <c r="D39" s="150">
        <v>43</v>
      </c>
      <c r="E39" s="150" t="s">
        <v>525</v>
      </c>
      <c r="F39" s="150" t="s">
        <v>526</v>
      </c>
      <c r="G39" s="150" t="s">
        <v>494</v>
      </c>
      <c r="H39" s="150">
        <v>1990</v>
      </c>
      <c r="I39" s="150" t="s">
        <v>527</v>
      </c>
      <c r="J39" s="150" t="s">
        <v>193</v>
      </c>
      <c r="K39" s="160">
        <v>2</v>
      </c>
      <c r="L39" s="160">
        <v>2</v>
      </c>
      <c r="M39" s="160">
        <v>5</v>
      </c>
      <c r="N39" s="160">
        <v>5</v>
      </c>
      <c r="O39" s="160">
        <v>5</v>
      </c>
      <c r="P39" s="160">
        <v>5</v>
      </c>
      <c r="Q39" s="160">
        <v>5</v>
      </c>
      <c r="R39" s="160">
        <v>5</v>
      </c>
      <c r="S39" s="160">
        <v>5</v>
      </c>
      <c r="T39" s="160">
        <v>5</v>
      </c>
      <c r="U39" s="121">
        <v>44</v>
      </c>
      <c r="V39" s="160">
        <v>2</v>
      </c>
      <c r="W39" s="160">
        <v>1</v>
      </c>
      <c r="X39" s="160">
        <v>1</v>
      </c>
      <c r="Y39" s="160">
        <v>5</v>
      </c>
      <c r="Z39" s="160">
        <v>3</v>
      </c>
      <c r="AA39" s="160">
        <v>5</v>
      </c>
      <c r="AB39" s="160">
        <v>2</v>
      </c>
      <c r="AC39" s="160">
        <v>5</v>
      </c>
      <c r="AD39" s="160">
        <v>5</v>
      </c>
      <c r="AE39" s="160">
        <v>5</v>
      </c>
      <c r="AF39" s="121">
        <v>34</v>
      </c>
      <c r="AG39" s="121">
        <v>78</v>
      </c>
      <c r="AH39" s="137">
        <v>0.2708333333333333</v>
      </c>
      <c r="AI39" s="142">
        <v>0.020833333333333332</v>
      </c>
      <c r="AJ39" s="142">
        <v>0.434722222222222</v>
      </c>
      <c r="AK39" s="142">
        <v>0.6638888888888889</v>
      </c>
      <c r="AL39" s="180">
        <v>0.2083333</v>
      </c>
      <c r="AM39" s="155">
        <v>0</v>
      </c>
      <c r="AN39" s="155">
        <v>0</v>
      </c>
      <c r="AO39" s="155">
        <v>0</v>
      </c>
      <c r="AP39" s="156">
        <v>0</v>
      </c>
      <c r="AQ39" s="44">
        <v>0</v>
      </c>
      <c r="AR39" s="97">
        <v>78</v>
      </c>
      <c r="AS39" s="181">
        <v>0</v>
      </c>
      <c r="AT39" s="181">
        <v>2</v>
      </c>
      <c r="AU39" s="181">
        <v>4</v>
      </c>
      <c r="AV39" s="181">
        <v>1</v>
      </c>
      <c r="AW39" s="181">
        <v>13</v>
      </c>
      <c r="AX39" s="147">
        <v>200400100</v>
      </c>
      <c r="AY39" s="45"/>
      <c r="AZ39" s="45"/>
      <c r="BA39" s="45"/>
    </row>
    <row r="40" spans="1:53" s="19" customFormat="1" ht="15" customHeight="1">
      <c r="A40" s="97">
        <v>34</v>
      </c>
      <c r="B40" s="12"/>
      <c r="C40" s="97">
        <v>34</v>
      </c>
      <c r="D40" s="150">
        <v>37</v>
      </c>
      <c r="E40" s="150" t="s">
        <v>606</v>
      </c>
      <c r="F40" s="150" t="s">
        <v>362</v>
      </c>
      <c r="G40" s="150" t="s">
        <v>602</v>
      </c>
      <c r="H40" s="150">
        <v>1986</v>
      </c>
      <c r="I40" s="150" t="s">
        <v>607</v>
      </c>
      <c r="J40" s="150"/>
      <c r="K40" s="160">
        <v>5</v>
      </c>
      <c r="L40" s="160">
        <v>1</v>
      </c>
      <c r="M40" s="160">
        <v>5</v>
      </c>
      <c r="N40" s="160">
        <v>5</v>
      </c>
      <c r="O40" s="160">
        <v>5</v>
      </c>
      <c r="P40" s="160">
        <v>5</v>
      </c>
      <c r="Q40" s="160">
        <v>0</v>
      </c>
      <c r="R40" s="160">
        <v>0</v>
      </c>
      <c r="S40" s="160">
        <v>5</v>
      </c>
      <c r="T40" s="160">
        <v>5</v>
      </c>
      <c r="U40" s="121">
        <v>36</v>
      </c>
      <c r="V40" s="160">
        <v>5</v>
      </c>
      <c r="W40" s="160">
        <v>1</v>
      </c>
      <c r="X40" s="160">
        <v>5</v>
      </c>
      <c r="Y40" s="160">
        <v>5</v>
      </c>
      <c r="Z40" s="160">
        <v>5</v>
      </c>
      <c r="AA40" s="160">
        <v>5</v>
      </c>
      <c r="AB40" s="160">
        <v>2</v>
      </c>
      <c r="AC40" s="160">
        <v>5</v>
      </c>
      <c r="AD40" s="160">
        <v>5</v>
      </c>
      <c r="AE40" s="160">
        <v>5</v>
      </c>
      <c r="AF40" s="121">
        <v>43</v>
      </c>
      <c r="AG40" s="121">
        <v>79</v>
      </c>
      <c r="AH40" s="137">
        <v>0.270833333333333</v>
      </c>
      <c r="AI40" s="142">
        <v>0.0208333333333333</v>
      </c>
      <c r="AJ40" s="142">
        <v>0.3972222222222222</v>
      </c>
      <c r="AK40" s="142">
        <v>0.6256944444444444</v>
      </c>
      <c r="AL40" s="180">
        <v>0.2076389</v>
      </c>
      <c r="AM40" s="155">
        <v>0</v>
      </c>
      <c r="AN40" s="155">
        <v>0</v>
      </c>
      <c r="AO40" s="155">
        <v>0</v>
      </c>
      <c r="AP40" s="156">
        <v>0</v>
      </c>
      <c r="AQ40" s="44">
        <v>0</v>
      </c>
      <c r="AR40" s="97">
        <v>79</v>
      </c>
      <c r="AS40" s="181">
        <v>2</v>
      </c>
      <c r="AT40" s="181">
        <v>2</v>
      </c>
      <c r="AU40" s="181">
        <v>1</v>
      </c>
      <c r="AV40" s="181">
        <v>0</v>
      </c>
      <c r="AW40" s="181">
        <v>15</v>
      </c>
      <c r="AX40" s="147">
        <v>200200100000</v>
      </c>
      <c r="AY40" s="45"/>
      <c r="AZ40" s="45"/>
      <c r="BA40" s="45"/>
    </row>
    <row r="41" spans="1:53" s="19" customFormat="1" ht="15" customHeight="1">
      <c r="A41" s="97">
        <v>35</v>
      </c>
      <c r="B41" s="12"/>
      <c r="C41" s="97">
        <v>35</v>
      </c>
      <c r="D41" s="150">
        <v>44</v>
      </c>
      <c r="E41" s="150" t="s">
        <v>185</v>
      </c>
      <c r="F41" s="150" t="s">
        <v>186</v>
      </c>
      <c r="G41" s="150" t="s">
        <v>187</v>
      </c>
      <c r="H41" s="150">
        <v>1990</v>
      </c>
      <c r="I41" s="150" t="s">
        <v>188</v>
      </c>
      <c r="J41" s="150"/>
      <c r="K41" s="160">
        <v>5</v>
      </c>
      <c r="L41" s="160">
        <v>0</v>
      </c>
      <c r="M41" s="160">
        <v>5</v>
      </c>
      <c r="N41" s="160">
        <v>5</v>
      </c>
      <c r="O41" s="160">
        <v>5</v>
      </c>
      <c r="P41" s="160">
        <v>5</v>
      </c>
      <c r="Q41" s="160">
        <v>5</v>
      </c>
      <c r="R41" s="160">
        <v>0</v>
      </c>
      <c r="S41" s="160">
        <v>5</v>
      </c>
      <c r="T41" s="160">
        <v>5</v>
      </c>
      <c r="U41" s="121">
        <v>40</v>
      </c>
      <c r="V41" s="160">
        <v>2</v>
      </c>
      <c r="W41" s="160">
        <v>1</v>
      </c>
      <c r="X41" s="160">
        <v>5</v>
      </c>
      <c r="Y41" s="160">
        <v>5</v>
      </c>
      <c r="Z41" s="160">
        <v>5</v>
      </c>
      <c r="AA41" s="160">
        <v>5</v>
      </c>
      <c r="AB41" s="160">
        <v>5</v>
      </c>
      <c r="AC41" s="160">
        <v>1</v>
      </c>
      <c r="AD41" s="160">
        <v>5</v>
      </c>
      <c r="AE41" s="160">
        <v>5</v>
      </c>
      <c r="AF41" s="121">
        <v>39</v>
      </c>
      <c r="AG41" s="121">
        <v>79</v>
      </c>
      <c r="AH41" s="137">
        <v>0.270833333333333</v>
      </c>
      <c r="AI41" s="142">
        <v>0.0208333333333333</v>
      </c>
      <c r="AJ41" s="142">
        <v>0.41805555555555557</v>
      </c>
      <c r="AK41" s="142">
        <v>0.65625</v>
      </c>
      <c r="AL41" s="180">
        <v>0.2173611</v>
      </c>
      <c r="AM41" s="155">
        <v>0</v>
      </c>
      <c r="AN41" s="155">
        <v>0</v>
      </c>
      <c r="AO41" s="155">
        <v>0</v>
      </c>
      <c r="AP41" s="156">
        <v>0</v>
      </c>
      <c r="AQ41" s="44">
        <v>0</v>
      </c>
      <c r="AR41" s="97">
        <v>79</v>
      </c>
      <c r="AS41" s="181">
        <v>2</v>
      </c>
      <c r="AT41" s="181">
        <v>2</v>
      </c>
      <c r="AU41" s="181">
        <v>1</v>
      </c>
      <c r="AV41" s="181">
        <v>0</v>
      </c>
      <c r="AW41" s="181">
        <v>15</v>
      </c>
      <c r="AX41" s="147">
        <v>200200100000</v>
      </c>
      <c r="AY41" s="45"/>
      <c r="AZ41" s="45"/>
      <c r="BA41" s="45"/>
    </row>
    <row r="42" spans="1:53" s="19" customFormat="1" ht="15" customHeight="1">
      <c r="A42" s="97">
        <v>36</v>
      </c>
      <c r="B42" s="12"/>
      <c r="C42" s="97">
        <v>36</v>
      </c>
      <c r="D42" s="150">
        <v>73</v>
      </c>
      <c r="E42" s="150" t="s">
        <v>340</v>
      </c>
      <c r="F42" s="150" t="s">
        <v>341</v>
      </c>
      <c r="G42" s="150" t="s">
        <v>339</v>
      </c>
      <c r="H42" s="150">
        <v>1988</v>
      </c>
      <c r="I42" s="150">
        <v>58150682</v>
      </c>
      <c r="J42" s="150"/>
      <c r="K42" s="160">
        <v>5</v>
      </c>
      <c r="L42" s="160">
        <v>2</v>
      </c>
      <c r="M42" s="160">
        <v>1</v>
      </c>
      <c r="N42" s="160">
        <v>5</v>
      </c>
      <c r="O42" s="160">
        <v>5</v>
      </c>
      <c r="P42" s="160">
        <v>5</v>
      </c>
      <c r="Q42" s="160">
        <v>5</v>
      </c>
      <c r="R42" s="160">
        <v>5</v>
      </c>
      <c r="S42" s="160">
        <v>5</v>
      </c>
      <c r="T42" s="160">
        <v>5</v>
      </c>
      <c r="U42" s="121">
        <v>43</v>
      </c>
      <c r="V42" s="160">
        <v>3</v>
      </c>
      <c r="W42" s="160">
        <v>5</v>
      </c>
      <c r="X42" s="160">
        <v>5</v>
      </c>
      <c r="Y42" s="160">
        <v>5</v>
      </c>
      <c r="Z42" s="160">
        <v>5</v>
      </c>
      <c r="AA42" s="160">
        <v>5</v>
      </c>
      <c r="AB42" s="160">
        <v>0</v>
      </c>
      <c r="AC42" s="160">
        <v>5</v>
      </c>
      <c r="AD42" s="160">
        <v>5</v>
      </c>
      <c r="AE42" s="160">
        <v>5</v>
      </c>
      <c r="AF42" s="121">
        <v>43</v>
      </c>
      <c r="AG42" s="121">
        <v>86</v>
      </c>
      <c r="AH42" s="137">
        <v>0.270833333333333</v>
      </c>
      <c r="AI42" s="142">
        <v>0.0208333333333333</v>
      </c>
      <c r="AJ42" s="142">
        <v>0.3833333333333333</v>
      </c>
      <c r="AK42" s="142">
        <v>0.6083333333333333</v>
      </c>
      <c r="AL42" s="180">
        <v>0.2041667</v>
      </c>
      <c r="AM42" s="155">
        <v>0</v>
      </c>
      <c r="AN42" s="155">
        <v>0</v>
      </c>
      <c r="AO42" s="155">
        <v>0</v>
      </c>
      <c r="AP42" s="156">
        <v>0</v>
      </c>
      <c r="AQ42" s="44">
        <v>0</v>
      </c>
      <c r="AR42" s="97">
        <v>86</v>
      </c>
      <c r="AS42" s="181">
        <v>1</v>
      </c>
      <c r="AT42" s="181">
        <v>1</v>
      </c>
      <c r="AU42" s="181">
        <v>1</v>
      </c>
      <c r="AV42" s="181">
        <v>1</v>
      </c>
      <c r="AW42" s="181">
        <v>16</v>
      </c>
      <c r="AX42" s="147">
        <v>100100100100</v>
      </c>
      <c r="AY42" s="45"/>
      <c r="AZ42" s="45"/>
      <c r="BA42" s="45"/>
    </row>
    <row r="43" spans="1:53" s="19" customFormat="1" ht="15" customHeight="1">
      <c r="A43" s="97">
        <v>37</v>
      </c>
      <c r="B43" s="12"/>
      <c r="C43" s="97">
        <v>37</v>
      </c>
      <c r="D43" s="150">
        <v>76</v>
      </c>
      <c r="E43" s="150" t="s">
        <v>530</v>
      </c>
      <c r="F43" s="150" t="s">
        <v>531</v>
      </c>
      <c r="G43" s="150" t="s">
        <v>494</v>
      </c>
      <c r="H43" s="150">
        <v>1989</v>
      </c>
      <c r="I43" s="150" t="s">
        <v>532</v>
      </c>
      <c r="J43" s="150" t="s">
        <v>193</v>
      </c>
      <c r="K43" s="160">
        <v>3</v>
      </c>
      <c r="L43" s="160">
        <v>5</v>
      </c>
      <c r="M43" s="160">
        <v>5</v>
      </c>
      <c r="N43" s="160">
        <v>5</v>
      </c>
      <c r="O43" s="160">
        <v>5</v>
      </c>
      <c r="P43" s="160">
        <v>5</v>
      </c>
      <c r="Q43" s="160">
        <v>3</v>
      </c>
      <c r="R43" s="160">
        <v>5</v>
      </c>
      <c r="S43" s="160">
        <v>5</v>
      </c>
      <c r="T43" s="160">
        <v>5</v>
      </c>
      <c r="U43" s="121">
        <v>46</v>
      </c>
      <c r="V43" s="160">
        <v>1</v>
      </c>
      <c r="W43" s="160">
        <v>3</v>
      </c>
      <c r="X43" s="160">
        <v>3</v>
      </c>
      <c r="Y43" s="160">
        <v>5</v>
      </c>
      <c r="Z43" s="160">
        <v>5</v>
      </c>
      <c r="AA43" s="160">
        <v>5</v>
      </c>
      <c r="AB43" s="160">
        <v>5</v>
      </c>
      <c r="AC43" s="160">
        <v>5</v>
      </c>
      <c r="AD43" s="160">
        <v>5</v>
      </c>
      <c r="AE43" s="160">
        <v>5</v>
      </c>
      <c r="AF43" s="121">
        <v>42</v>
      </c>
      <c r="AG43" s="121">
        <v>88</v>
      </c>
      <c r="AH43" s="137">
        <v>0.270833333333333</v>
      </c>
      <c r="AI43" s="142">
        <v>0.0208333333333333</v>
      </c>
      <c r="AJ43" s="142">
        <v>0.375</v>
      </c>
      <c r="AK43" s="142">
        <v>0.6145833333333334</v>
      </c>
      <c r="AL43" s="180">
        <v>0.21875</v>
      </c>
      <c r="AM43" s="155">
        <v>0</v>
      </c>
      <c r="AN43" s="155">
        <v>0</v>
      </c>
      <c r="AO43" s="155">
        <v>0</v>
      </c>
      <c r="AP43" s="156">
        <v>0</v>
      </c>
      <c r="AQ43" s="44">
        <v>0</v>
      </c>
      <c r="AR43" s="97">
        <v>88</v>
      </c>
      <c r="AS43" s="181">
        <v>0</v>
      </c>
      <c r="AT43" s="181">
        <v>1</v>
      </c>
      <c r="AU43" s="181">
        <v>0</v>
      </c>
      <c r="AV43" s="181">
        <v>4</v>
      </c>
      <c r="AW43" s="181">
        <v>15</v>
      </c>
      <c r="AX43" s="147">
        <v>100000400</v>
      </c>
      <c r="AY43" s="45"/>
      <c r="AZ43" s="45"/>
      <c r="BA43" s="45"/>
    </row>
    <row r="44" spans="1:53" s="19" customFormat="1" ht="15" customHeight="1">
      <c r="A44" s="97">
        <v>38</v>
      </c>
      <c r="B44" s="12"/>
      <c r="C44" s="97">
        <v>38</v>
      </c>
      <c r="D44" s="150">
        <v>42</v>
      </c>
      <c r="E44" s="150" t="s">
        <v>248</v>
      </c>
      <c r="F44" s="150" t="s">
        <v>234</v>
      </c>
      <c r="G44" s="150" t="s">
        <v>228</v>
      </c>
      <c r="H44" s="150">
        <v>1990</v>
      </c>
      <c r="I44" s="150" t="s">
        <v>249</v>
      </c>
      <c r="J44" s="150" t="s">
        <v>193</v>
      </c>
      <c r="K44" s="160">
        <v>5</v>
      </c>
      <c r="L44" s="160">
        <v>5</v>
      </c>
      <c r="M44" s="160">
        <v>5</v>
      </c>
      <c r="N44" s="160">
        <v>5</v>
      </c>
      <c r="O44" s="160">
        <v>5</v>
      </c>
      <c r="P44" s="160">
        <v>5</v>
      </c>
      <c r="Q44" s="160">
        <v>5</v>
      </c>
      <c r="R44" s="160">
        <v>5</v>
      </c>
      <c r="S44" s="160">
        <v>5</v>
      </c>
      <c r="T44" s="160">
        <v>5</v>
      </c>
      <c r="U44" s="121">
        <v>50</v>
      </c>
      <c r="V44" s="160">
        <v>2</v>
      </c>
      <c r="W44" s="160">
        <v>1</v>
      </c>
      <c r="X44" s="160">
        <v>3</v>
      </c>
      <c r="Y44" s="160">
        <v>5</v>
      </c>
      <c r="Z44" s="160">
        <v>5</v>
      </c>
      <c r="AA44" s="160">
        <v>5</v>
      </c>
      <c r="AB44" s="160">
        <v>5</v>
      </c>
      <c r="AC44" s="160">
        <v>5</v>
      </c>
      <c r="AD44" s="160">
        <v>5</v>
      </c>
      <c r="AE44" s="160">
        <v>5</v>
      </c>
      <c r="AF44" s="121">
        <v>41</v>
      </c>
      <c r="AG44" s="121">
        <v>91</v>
      </c>
      <c r="AH44" s="137">
        <v>0.270833333333333</v>
      </c>
      <c r="AI44" s="142">
        <v>0.0208333333333333</v>
      </c>
      <c r="AJ44" s="142">
        <v>0.4166666666666667</v>
      </c>
      <c r="AK44" s="142">
        <v>0.6548611111111111</v>
      </c>
      <c r="AL44" s="180">
        <v>0.2173611</v>
      </c>
      <c r="AM44" s="155">
        <v>0</v>
      </c>
      <c r="AN44" s="155">
        <v>0</v>
      </c>
      <c r="AO44" s="155">
        <v>0</v>
      </c>
      <c r="AP44" s="156">
        <v>0</v>
      </c>
      <c r="AQ44" s="44">
        <v>0</v>
      </c>
      <c r="AR44" s="97">
        <v>91</v>
      </c>
      <c r="AS44" s="181">
        <v>0</v>
      </c>
      <c r="AT44" s="181">
        <v>1</v>
      </c>
      <c r="AU44" s="181">
        <v>1</v>
      </c>
      <c r="AV44" s="181">
        <v>1</v>
      </c>
      <c r="AW44" s="181">
        <v>17</v>
      </c>
      <c r="AX44" s="147">
        <v>100100100</v>
      </c>
      <c r="AY44" s="45"/>
      <c r="AZ44" s="45"/>
      <c r="BA44" s="45"/>
    </row>
    <row r="45" spans="1:53" s="19" customFormat="1" ht="15" customHeight="1">
      <c r="A45" s="97">
        <v>39</v>
      </c>
      <c r="B45" s="12"/>
      <c r="C45" s="97">
        <v>39</v>
      </c>
      <c r="D45" s="150">
        <v>68</v>
      </c>
      <c r="E45" s="150" t="s">
        <v>250</v>
      </c>
      <c r="F45" s="150" t="s">
        <v>251</v>
      </c>
      <c r="G45" s="150" t="s">
        <v>228</v>
      </c>
      <c r="H45" s="150">
        <v>1987</v>
      </c>
      <c r="I45" s="150" t="s">
        <v>252</v>
      </c>
      <c r="J45" s="150" t="s">
        <v>193</v>
      </c>
      <c r="K45" s="160">
        <v>3</v>
      </c>
      <c r="L45" s="160">
        <v>5</v>
      </c>
      <c r="M45" s="160">
        <v>5</v>
      </c>
      <c r="N45" s="160">
        <v>5</v>
      </c>
      <c r="O45" s="160">
        <v>5</v>
      </c>
      <c r="P45" s="160">
        <v>5</v>
      </c>
      <c r="Q45" s="160">
        <v>2</v>
      </c>
      <c r="R45" s="160">
        <v>5</v>
      </c>
      <c r="S45" s="160">
        <v>5</v>
      </c>
      <c r="T45" s="160">
        <v>5</v>
      </c>
      <c r="U45" s="121">
        <v>45</v>
      </c>
      <c r="V45" s="160">
        <v>3</v>
      </c>
      <c r="W45" s="160">
        <v>5</v>
      </c>
      <c r="X45" s="160">
        <v>5</v>
      </c>
      <c r="Y45" s="160">
        <v>5</v>
      </c>
      <c r="Z45" s="160">
        <v>5</v>
      </c>
      <c r="AA45" s="160">
        <v>5</v>
      </c>
      <c r="AB45" s="160">
        <v>5</v>
      </c>
      <c r="AC45" s="160">
        <v>5</v>
      </c>
      <c r="AD45" s="160">
        <v>5</v>
      </c>
      <c r="AE45" s="160">
        <v>5</v>
      </c>
      <c r="AF45" s="121">
        <v>48</v>
      </c>
      <c r="AG45" s="121">
        <v>93</v>
      </c>
      <c r="AH45" s="137">
        <v>0.270833333333333</v>
      </c>
      <c r="AI45" s="142">
        <v>0.0208333333333333</v>
      </c>
      <c r="AJ45" s="142">
        <v>0.4305555555555556</v>
      </c>
      <c r="AK45" s="142">
        <v>0.7263888888888889</v>
      </c>
      <c r="AL45" s="180">
        <v>0.275</v>
      </c>
      <c r="AM45" s="155">
        <v>0</v>
      </c>
      <c r="AN45" s="155">
        <v>6</v>
      </c>
      <c r="AO45" s="155">
        <v>0</v>
      </c>
      <c r="AP45" s="156">
        <v>2</v>
      </c>
      <c r="AQ45" s="44">
        <v>0</v>
      </c>
      <c r="AR45" s="97">
        <v>95</v>
      </c>
      <c r="AS45" s="181">
        <v>0</v>
      </c>
      <c r="AT45" s="181">
        <v>0</v>
      </c>
      <c r="AU45" s="181">
        <v>1</v>
      </c>
      <c r="AV45" s="181">
        <v>2</v>
      </c>
      <c r="AW45" s="181">
        <v>17</v>
      </c>
      <c r="AX45" s="147">
        <v>100200</v>
      </c>
      <c r="AY45" s="45"/>
      <c r="AZ45" s="45"/>
      <c r="BA45" s="45"/>
    </row>
    <row r="46" spans="1:53" s="19" customFormat="1" ht="15" customHeight="1">
      <c r="A46" s="97">
        <v>40</v>
      </c>
      <c r="B46" s="12"/>
      <c r="C46" s="97">
        <v>40</v>
      </c>
      <c r="D46" s="150">
        <v>60</v>
      </c>
      <c r="E46" s="150" t="s">
        <v>382</v>
      </c>
      <c r="F46" s="150" t="s">
        <v>383</v>
      </c>
      <c r="G46" s="150" t="s">
        <v>377</v>
      </c>
      <c r="H46" s="150">
        <v>1986</v>
      </c>
      <c r="I46" s="150" t="s">
        <v>648</v>
      </c>
      <c r="J46" s="150"/>
      <c r="K46" s="160">
        <v>5</v>
      </c>
      <c r="L46" s="160">
        <v>5</v>
      </c>
      <c r="M46" s="160">
        <v>5</v>
      </c>
      <c r="N46" s="160">
        <v>5</v>
      </c>
      <c r="O46" s="160">
        <v>5</v>
      </c>
      <c r="P46" s="160">
        <v>5</v>
      </c>
      <c r="Q46" s="160">
        <v>5</v>
      </c>
      <c r="R46" s="160">
        <v>5</v>
      </c>
      <c r="S46" s="160">
        <v>5</v>
      </c>
      <c r="T46" s="160">
        <v>5</v>
      </c>
      <c r="U46" s="121">
        <v>50</v>
      </c>
      <c r="V46" s="160">
        <v>5</v>
      </c>
      <c r="W46" s="160">
        <v>5</v>
      </c>
      <c r="X46" s="160">
        <v>5</v>
      </c>
      <c r="Y46" s="160">
        <v>5</v>
      </c>
      <c r="Z46" s="160">
        <v>5</v>
      </c>
      <c r="AA46" s="160">
        <v>5</v>
      </c>
      <c r="AB46" s="160">
        <v>5</v>
      </c>
      <c r="AC46" s="160">
        <v>5</v>
      </c>
      <c r="AD46" s="160">
        <v>5</v>
      </c>
      <c r="AE46" s="160">
        <v>5</v>
      </c>
      <c r="AF46" s="121">
        <v>50</v>
      </c>
      <c r="AG46" s="121">
        <v>100</v>
      </c>
      <c r="AH46" s="137">
        <v>0.270833333333333</v>
      </c>
      <c r="AI46" s="142">
        <v>0.0208333333333333</v>
      </c>
      <c r="AJ46" s="142">
        <v>0.39444444444444443</v>
      </c>
      <c r="AK46" s="142">
        <v>0.6291666666666667</v>
      </c>
      <c r="AL46" s="180">
        <v>0.2138889</v>
      </c>
      <c r="AM46" s="155">
        <v>0</v>
      </c>
      <c r="AN46" s="155">
        <v>0</v>
      </c>
      <c r="AO46" s="155">
        <v>0</v>
      </c>
      <c r="AP46" s="156">
        <v>0</v>
      </c>
      <c r="AQ46" s="44">
        <v>0</v>
      </c>
      <c r="AR46" s="97">
        <v>100</v>
      </c>
      <c r="AS46" s="181">
        <v>0</v>
      </c>
      <c r="AT46" s="181">
        <v>0</v>
      </c>
      <c r="AU46" s="181">
        <v>0</v>
      </c>
      <c r="AV46" s="181">
        <v>0</v>
      </c>
      <c r="AW46" s="181">
        <v>20</v>
      </c>
      <c r="AX46" s="147">
        <v>0</v>
      </c>
      <c r="AY46" s="45"/>
      <c r="AZ46" s="45"/>
      <c r="BA46" s="45"/>
    </row>
    <row r="47" spans="1:53" s="19" customFormat="1" ht="15" customHeight="1">
      <c r="A47" s="97">
        <v>41</v>
      </c>
      <c r="B47" s="12"/>
      <c r="C47" s="97">
        <v>41</v>
      </c>
      <c r="D47" s="150">
        <v>61</v>
      </c>
      <c r="E47" s="150" t="s">
        <v>378</v>
      </c>
      <c r="F47" s="150" t="s">
        <v>379</v>
      </c>
      <c r="G47" s="150" t="s">
        <v>377</v>
      </c>
      <c r="H47" s="150">
        <v>1986</v>
      </c>
      <c r="I47" s="150" t="s">
        <v>646</v>
      </c>
      <c r="J47" s="150" t="s">
        <v>193</v>
      </c>
      <c r="K47" s="160">
        <v>5</v>
      </c>
      <c r="L47" s="160">
        <v>5</v>
      </c>
      <c r="M47" s="160">
        <v>5</v>
      </c>
      <c r="N47" s="160">
        <v>5</v>
      </c>
      <c r="O47" s="160">
        <v>5</v>
      </c>
      <c r="P47" s="160">
        <v>5</v>
      </c>
      <c r="Q47" s="160">
        <v>5</v>
      </c>
      <c r="R47" s="160">
        <v>5</v>
      </c>
      <c r="S47" s="160">
        <v>5</v>
      </c>
      <c r="T47" s="160">
        <v>5</v>
      </c>
      <c r="U47" s="121">
        <v>50</v>
      </c>
      <c r="V47" s="160">
        <v>5</v>
      </c>
      <c r="W47" s="160">
        <v>5</v>
      </c>
      <c r="X47" s="160">
        <v>5</v>
      </c>
      <c r="Y47" s="160">
        <v>5</v>
      </c>
      <c r="Z47" s="160">
        <v>5</v>
      </c>
      <c r="AA47" s="160">
        <v>5</v>
      </c>
      <c r="AB47" s="160">
        <v>5</v>
      </c>
      <c r="AC47" s="160">
        <v>5</v>
      </c>
      <c r="AD47" s="160">
        <v>5</v>
      </c>
      <c r="AE47" s="160">
        <v>5</v>
      </c>
      <c r="AF47" s="121">
        <v>50</v>
      </c>
      <c r="AG47" s="121">
        <v>100</v>
      </c>
      <c r="AH47" s="137">
        <v>0.270833333333333</v>
      </c>
      <c r="AI47" s="142">
        <v>0.0208333333333333</v>
      </c>
      <c r="AJ47" s="142">
        <v>0.4222222222222222</v>
      </c>
      <c r="AK47" s="142">
        <v>0.6590277777777778</v>
      </c>
      <c r="AL47" s="180">
        <v>0.2159722</v>
      </c>
      <c r="AM47" s="155">
        <v>0</v>
      </c>
      <c r="AN47" s="155">
        <v>0</v>
      </c>
      <c r="AO47" s="155">
        <v>0</v>
      </c>
      <c r="AP47" s="156">
        <v>0</v>
      </c>
      <c r="AQ47" s="44">
        <v>0</v>
      </c>
      <c r="AR47" s="97">
        <v>100</v>
      </c>
      <c r="AS47" s="181">
        <v>0</v>
      </c>
      <c r="AT47" s="181">
        <v>0</v>
      </c>
      <c r="AU47" s="181">
        <v>0</v>
      </c>
      <c r="AV47" s="181">
        <v>0</v>
      </c>
      <c r="AW47" s="181">
        <v>20</v>
      </c>
      <c r="AX47" s="147">
        <v>0</v>
      </c>
      <c r="AY47" s="45"/>
      <c r="AZ47" s="45"/>
      <c r="BA47" s="45"/>
    </row>
    <row r="48" spans="1:53" s="19" customFormat="1" ht="15" customHeight="1">
      <c r="A48" s="97">
        <v>42</v>
      </c>
      <c r="B48" s="12"/>
      <c r="C48" s="97">
        <v>42</v>
      </c>
      <c r="D48" s="150">
        <v>69</v>
      </c>
      <c r="E48" s="150" t="s">
        <v>656</v>
      </c>
      <c r="F48" s="150" t="s">
        <v>657</v>
      </c>
      <c r="G48" s="150" t="s">
        <v>599</v>
      </c>
      <c r="H48" s="150">
        <v>1988</v>
      </c>
      <c r="I48" s="150" t="s">
        <v>658</v>
      </c>
      <c r="J48" s="15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21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21"/>
      <c r="AG48" s="121"/>
      <c r="AH48" s="137">
        <v>0.2708333333333333</v>
      </c>
      <c r="AI48" s="142">
        <v>0.020833333333333332</v>
      </c>
      <c r="AJ48" s="142">
        <v>0.477777777777778</v>
      </c>
      <c r="AK48" s="142"/>
      <c r="AL48" s="180"/>
      <c r="AM48" s="155"/>
      <c r="AN48" s="155"/>
      <c r="AO48" s="155"/>
      <c r="AP48" s="156"/>
      <c r="AQ48" s="44"/>
      <c r="AR48" s="97" t="s">
        <v>671</v>
      </c>
      <c r="AS48" s="181"/>
      <c r="AT48" s="181"/>
      <c r="AU48" s="181"/>
      <c r="AV48" s="181"/>
      <c r="AW48" s="181"/>
      <c r="AX48" s="147">
        <v>0</v>
      </c>
      <c r="AY48" s="45"/>
      <c r="AZ48" s="45"/>
      <c r="BA48" s="45"/>
    </row>
    <row r="49" spans="34:50" ht="15" customHeight="1">
      <c r="AH49" s="127"/>
      <c r="AI49" s="126"/>
      <c r="AJ49" s="128"/>
      <c r="AK49" s="126"/>
      <c r="AL49" s="136"/>
      <c r="AP49" s="15"/>
      <c r="AQ49" s="46"/>
      <c r="AR49" s="15"/>
      <c r="AS49" s="35"/>
      <c r="AT49" s="35"/>
      <c r="AU49" s="35"/>
      <c r="AV49" s="35"/>
      <c r="AW49" s="35"/>
      <c r="AX49" s="15"/>
    </row>
    <row r="50" spans="34:50" ht="15" customHeight="1">
      <c r="AH50" s="127"/>
      <c r="AI50" s="126"/>
      <c r="AJ50" s="128"/>
      <c r="AK50" s="126"/>
      <c r="AL50" s="136"/>
      <c r="AP50" s="15"/>
      <c r="AQ50" s="46"/>
      <c r="AR50" s="15"/>
      <c r="AS50" s="35"/>
      <c r="AT50" s="35"/>
      <c r="AU50" s="35"/>
      <c r="AV50" s="35"/>
      <c r="AW50" s="35"/>
      <c r="AX50" s="15"/>
    </row>
    <row r="51" spans="34:50" ht="15" customHeight="1">
      <c r="AH51" s="127"/>
      <c r="AI51" s="126"/>
      <c r="AJ51" s="128"/>
      <c r="AK51" s="126"/>
      <c r="AL51" s="136"/>
      <c r="AP51" s="15"/>
      <c r="AQ51" s="46"/>
      <c r="AR51" s="15"/>
      <c r="AS51" s="35"/>
      <c r="AT51" s="35"/>
      <c r="AU51" s="35"/>
      <c r="AV51" s="35"/>
      <c r="AW51" s="35"/>
      <c r="AX51" s="15"/>
    </row>
    <row r="52" spans="34:50" ht="15" customHeight="1">
      <c r="AH52" s="127"/>
      <c r="AI52" s="126"/>
      <c r="AJ52" s="128"/>
      <c r="AK52" s="126"/>
      <c r="AL52" s="136"/>
      <c r="AP52" s="15"/>
      <c r="AQ52" s="46"/>
      <c r="AR52" s="15"/>
      <c r="AS52" s="35"/>
      <c r="AT52" s="35"/>
      <c r="AU52" s="35"/>
      <c r="AV52" s="35"/>
      <c r="AW52" s="35"/>
      <c r="AX52" s="15"/>
    </row>
    <row r="53" spans="34:50" ht="15" customHeight="1">
      <c r="AH53" s="127"/>
      <c r="AI53" s="126"/>
      <c r="AJ53" s="128"/>
      <c r="AK53" s="126"/>
      <c r="AL53" s="136"/>
      <c r="AP53" s="15"/>
      <c r="AQ53" s="46"/>
      <c r="AR53" s="15"/>
      <c r="AS53" s="35"/>
      <c r="AT53" s="35"/>
      <c r="AU53" s="35"/>
      <c r="AV53" s="35"/>
      <c r="AW53" s="35"/>
      <c r="AX53" s="15"/>
    </row>
    <row r="54" spans="34:50" ht="15" customHeight="1">
      <c r="AH54" s="127"/>
      <c r="AI54" s="126"/>
      <c r="AJ54" s="128"/>
      <c r="AK54" s="126"/>
      <c r="AL54" s="136"/>
      <c r="AP54" s="15"/>
      <c r="AQ54" s="46"/>
      <c r="AR54" s="15"/>
      <c r="AS54" s="35"/>
      <c r="AT54" s="35"/>
      <c r="AU54" s="35"/>
      <c r="AV54" s="35"/>
      <c r="AW54" s="35"/>
      <c r="AX54" s="15"/>
    </row>
    <row r="55" spans="34:50" ht="15" customHeight="1">
      <c r="AH55" s="127"/>
      <c r="AI55" s="126"/>
      <c r="AJ55" s="128"/>
      <c r="AK55" s="126"/>
      <c r="AL55" s="136"/>
      <c r="AP55" s="15"/>
      <c r="AQ55" s="46"/>
      <c r="AR55" s="15"/>
      <c r="AS55" s="35"/>
      <c r="AT55" s="35"/>
      <c r="AU55" s="35"/>
      <c r="AV55" s="35"/>
      <c r="AW55" s="35"/>
      <c r="AX55" s="15"/>
    </row>
    <row r="56" spans="34:50" ht="15" customHeight="1">
      <c r="AH56" s="127"/>
      <c r="AI56" s="126"/>
      <c r="AJ56" s="128"/>
      <c r="AK56" s="126"/>
      <c r="AL56" s="136"/>
      <c r="AP56" s="15"/>
      <c r="AQ56" s="46"/>
      <c r="AR56" s="15"/>
      <c r="AS56" s="35"/>
      <c r="AT56" s="35"/>
      <c r="AU56" s="35"/>
      <c r="AV56" s="35"/>
      <c r="AW56" s="35"/>
      <c r="AX56" s="15"/>
    </row>
    <row r="57" spans="34:50" ht="15" customHeight="1">
      <c r="AH57" s="127"/>
      <c r="AI57" s="126"/>
      <c r="AJ57" s="128"/>
      <c r="AK57" s="126"/>
      <c r="AL57" s="136"/>
      <c r="AP57" s="15"/>
      <c r="AQ57" s="46"/>
      <c r="AR57" s="15"/>
      <c r="AS57" s="35"/>
      <c r="AT57" s="35"/>
      <c r="AU57" s="35"/>
      <c r="AV57" s="35"/>
      <c r="AW57" s="35"/>
      <c r="AX57" s="15"/>
    </row>
    <row r="58" spans="34:50" ht="15" customHeight="1">
      <c r="AH58" s="127"/>
      <c r="AI58" s="126"/>
      <c r="AJ58" s="128"/>
      <c r="AK58" s="126"/>
      <c r="AL58" s="136"/>
      <c r="AP58" s="15"/>
      <c r="AQ58" s="46"/>
      <c r="AR58" s="15"/>
      <c r="AS58" s="35"/>
      <c r="AT58" s="35"/>
      <c r="AU58" s="35"/>
      <c r="AV58" s="35"/>
      <c r="AW58" s="35"/>
      <c r="AX58" s="15"/>
    </row>
    <row r="59" spans="34:50" ht="15" customHeight="1">
      <c r="AH59" s="127"/>
      <c r="AI59" s="126"/>
      <c r="AJ59" s="128"/>
      <c r="AK59" s="126"/>
      <c r="AL59" s="136"/>
      <c r="AP59" s="15"/>
      <c r="AQ59" s="46"/>
      <c r="AR59" s="15"/>
      <c r="AS59" s="35"/>
      <c r="AT59" s="35"/>
      <c r="AU59" s="35"/>
      <c r="AV59" s="35"/>
      <c r="AW59" s="35"/>
      <c r="AX59" s="15"/>
    </row>
    <row r="60" spans="34:50" ht="15" customHeight="1">
      <c r="AH60" s="127"/>
      <c r="AI60" s="126"/>
      <c r="AJ60" s="128"/>
      <c r="AK60" s="126"/>
      <c r="AL60" s="136"/>
      <c r="AP60" s="15"/>
      <c r="AQ60" s="46"/>
      <c r="AR60" s="15"/>
      <c r="AS60" s="35"/>
      <c r="AT60" s="35"/>
      <c r="AU60" s="35"/>
      <c r="AV60" s="35"/>
      <c r="AW60" s="35"/>
      <c r="AX60" s="15"/>
    </row>
    <row r="61" spans="34:50" ht="15" customHeight="1">
      <c r="AH61" s="127"/>
      <c r="AI61" s="126"/>
      <c r="AJ61" s="128"/>
      <c r="AK61" s="126"/>
      <c r="AL61" s="136"/>
      <c r="AP61" s="15"/>
      <c r="AQ61" s="46"/>
      <c r="AR61" s="15"/>
      <c r="AS61" s="35"/>
      <c r="AT61" s="35"/>
      <c r="AU61" s="35"/>
      <c r="AV61" s="35"/>
      <c r="AW61" s="35"/>
      <c r="AX61" s="15"/>
    </row>
    <row r="62" spans="34:50" ht="15" customHeight="1">
      <c r="AH62" s="127"/>
      <c r="AI62" s="126"/>
      <c r="AJ62" s="128"/>
      <c r="AK62" s="126"/>
      <c r="AL62" s="136"/>
      <c r="AP62" s="15"/>
      <c r="AQ62" s="46"/>
      <c r="AR62" s="15"/>
      <c r="AS62" s="35"/>
      <c r="AT62" s="35"/>
      <c r="AU62" s="35"/>
      <c r="AV62" s="35"/>
      <c r="AW62" s="35"/>
      <c r="AX62" s="15"/>
    </row>
    <row r="63" spans="34:50" ht="15" customHeight="1">
      <c r="AH63" s="127"/>
      <c r="AI63" s="126"/>
      <c r="AJ63" s="128"/>
      <c r="AK63" s="126"/>
      <c r="AL63" s="136"/>
      <c r="AP63" s="15"/>
      <c r="AQ63" s="46"/>
      <c r="AR63" s="15"/>
      <c r="AS63" s="35"/>
      <c r="AT63" s="35"/>
      <c r="AU63" s="35"/>
      <c r="AV63" s="35"/>
      <c r="AW63" s="35"/>
      <c r="AX63" s="15"/>
    </row>
    <row r="64" spans="34:50" ht="15" customHeight="1">
      <c r="AH64" s="127"/>
      <c r="AI64" s="126"/>
      <c r="AJ64" s="128"/>
      <c r="AK64" s="126"/>
      <c r="AL64" s="136"/>
      <c r="AP64" s="15"/>
      <c r="AQ64" s="46"/>
      <c r="AR64" s="15"/>
      <c r="AS64" s="35"/>
      <c r="AT64" s="35"/>
      <c r="AU64" s="35"/>
      <c r="AV64" s="35"/>
      <c r="AW64" s="35"/>
      <c r="AX64" s="15"/>
    </row>
    <row r="65" spans="34:50" ht="15" customHeight="1">
      <c r="AH65" s="127"/>
      <c r="AI65" s="126"/>
      <c r="AJ65" s="128"/>
      <c r="AK65" s="126"/>
      <c r="AL65" s="136"/>
      <c r="AP65" s="15"/>
      <c r="AQ65" s="46"/>
      <c r="AR65" s="15"/>
      <c r="AS65" s="35"/>
      <c r="AT65" s="35"/>
      <c r="AU65" s="35"/>
      <c r="AV65" s="35"/>
      <c r="AW65" s="35"/>
      <c r="AX65" s="15"/>
    </row>
    <row r="66" spans="34:50" ht="15" customHeight="1">
      <c r="AH66" s="127"/>
      <c r="AI66" s="126"/>
      <c r="AJ66" s="128"/>
      <c r="AK66" s="126"/>
      <c r="AL66" s="136"/>
      <c r="AP66" s="15"/>
      <c r="AQ66" s="46"/>
      <c r="AR66" s="15"/>
      <c r="AS66" s="35"/>
      <c r="AT66" s="35"/>
      <c r="AU66" s="35"/>
      <c r="AV66" s="35"/>
      <c r="AW66" s="35"/>
      <c r="AX66" s="15"/>
    </row>
    <row r="67" spans="34:50" ht="15" customHeight="1">
      <c r="AH67" s="127"/>
      <c r="AI67" s="126"/>
      <c r="AJ67" s="128"/>
      <c r="AK67" s="126"/>
      <c r="AL67" s="136"/>
      <c r="AP67" s="15"/>
      <c r="AQ67" s="46"/>
      <c r="AR67" s="15"/>
      <c r="AS67" s="35"/>
      <c r="AT67" s="35"/>
      <c r="AU67" s="35"/>
      <c r="AV67" s="35"/>
      <c r="AW67" s="35"/>
      <c r="AX67" s="15"/>
    </row>
    <row r="68" spans="34:50" ht="15" customHeight="1">
      <c r="AH68" s="127"/>
      <c r="AI68" s="126"/>
      <c r="AJ68" s="128"/>
      <c r="AK68" s="126"/>
      <c r="AL68" s="136"/>
      <c r="AP68" s="15"/>
      <c r="AQ68" s="46"/>
      <c r="AR68" s="15"/>
      <c r="AS68" s="35"/>
      <c r="AT68" s="35"/>
      <c r="AU68" s="35"/>
      <c r="AV68" s="35"/>
      <c r="AW68" s="35"/>
      <c r="AX68" s="15"/>
    </row>
    <row r="69" spans="34:50" ht="15" customHeight="1">
      <c r="AH69" s="127"/>
      <c r="AI69" s="126"/>
      <c r="AJ69" s="128"/>
      <c r="AK69" s="126"/>
      <c r="AL69" s="136"/>
      <c r="AP69" s="15"/>
      <c r="AQ69" s="46"/>
      <c r="AR69" s="15"/>
      <c r="AS69" s="35"/>
      <c r="AT69" s="35"/>
      <c r="AU69" s="35"/>
      <c r="AV69" s="35"/>
      <c r="AW69" s="35"/>
      <c r="AX69" s="15"/>
    </row>
    <row r="70" spans="34:50" ht="15" customHeight="1">
      <c r="AH70" s="127"/>
      <c r="AI70" s="126"/>
      <c r="AJ70" s="128"/>
      <c r="AK70" s="126"/>
      <c r="AL70" s="136"/>
      <c r="AP70" s="15"/>
      <c r="AQ70" s="46"/>
      <c r="AR70" s="15"/>
      <c r="AS70" s="35"/>
      <c r="AT70" s="35"/>
      <c r="AU70" s="35"/>
      <c r="AV70" s="35"/>
      <c r="AW70" s="35"/>
      <c r="AX70" s="15"/>
    </row>
    <row r="71" spans="34:50" ht="15" customHeight="1">
      <c r="AH71" s="127"/>
      <c r="AI71" s="126"/>
      <c r="AJ71" s="128"/>
      <c r="AK71" s="126"/>
      <c r="AL71" s="136"/>
      <c r="AP71" s="15"/>
      <c r="AQ71" s="46"/>
      <c r="AR71" s="15"/>
      <c r="AS71" s="35"/>
      <c r="AT71" s="35"/>
      <c r="AU71" s="35"/>
      <c r="AV71" s="35"/>
      <c r="AW71" s="35"/>
      <c r="AX71" s="15"/>
    </row>
    <row r="72" spans="34:50" ht="15" customHeight="1">
      <c r="AH72" s="127"/>
      <c r="AI72" s="126"/>
      <c r="AJ72" s="128"/>
      <c r="AK72" s="126"/>
      <c r="AL72" s="136"/>
      <c r="AP72" s="15"/>
      <c r="AQ72" s="46"/>
      <c r="AR72" s="15"/>
      <c r="AS72" s="35"/>
      <c r="AT72" s="35"/>
      <c r="AU72" s="35"/>
      <c r="AV72" s="35"/>
      <c r="AW72" s="35"/>
      <c r="AX72" s="15"/>
    </row>
    <row r="73" spans="34:50" ht="15" customHeight="1">
      <c r="AH73" s="127"/>
      <c r="AI73" s="126"/>
      <c r="AJ73" s="128"/>
      <c r="AK73" s="126"/>
      <c r="AL73" s="136"/>
      <c r="AP73" s="15"/>
      <c r="AQ73" s="46"/>
      <c r="AR73" s="15"/>
      <c r="AS73" s="35"/>
      <c r="AT73" s="35"/>
      <c r="AU73" s="35"/>
      <c r="AV73" s="35"/>
      <c r="AW73" s="35"/>
      <c r="AX73" s="15"/>
    </row>
    <row r="74" spans="34:50" ht="15" customHeight="1">
      <c r="AH74" s="127"/>
      <c r="AI74" s="126"/>
      <c r="AJ74" s="128"/>
      <c r="AK74" s="126"/>
      <c r="AL74" s="136"/>
      <c r="AP74" s="15"/>
      <c r="AQ74" s="46"/>
      <c r="AR74" s="15"/>
      <c r="AS74" s="35"/>
      <c r="AT74" s="35"/>
      <c r="AU74" s="35"/>
      <c r="AV74" s="35"/>
      <c r="AW74" s="35"/>
      <c r="AX74" s="15"/>
    </row>
    <row r="75" spans="34:50" ht="15" customHeight="1">
      <c r="AH75" s="127"/>
      <c r="AI75" s="126"/>
      <c r="AJ75" s="128"/>
      <c r="AK75" s="126"/>
      <c r="AL75" s="136"/>
      <c r="AP75" s="15"/>
      <c r="AQ75" s="46"/>
      <c r="AR75" s="15"/>
      <c r="AS75" s="35"/>
      <c r="AT75" s="35"/>
      <c r="AU75" s="35"/>
      <c r="AV75" s="35"/>
      <c r="AW75" s="35"/>
      <c r="AX75" s="15"/>
    </row>
    <row r="76" spans="34:50" ht="15" customHeight="1">
      <c r="AH76" s="127"/>
      <c r="AI76" s="126"/>
      <c r="AJ76" s="128"/>
      <c r="AK76" s="126"/>
      <c r="AL76" s="136"/>
      <c r="AP76" s="15"/>
      <c r="AQ76" s="46"/>
      <c r="AR76" s="15"/>
      <c r="AS76" s="35"/>
      <c r="AT76" s="35"/>
      <c r="AU76" s="35"/>
      <c r="AV76" s="35"/>
      <c r="AW76" s="35"/>
      <c r="AX76" s="15"/>
    </row>
    <row r="77" spans="34:50" ht="15" customHeight="1">
      <c r="AH77" s="127"/>
      <c r="AI77" s="126"/>
      <c r="AJ77" s="128"/>
      <c r="AK77" s="126"/>
      <c r="AL77" s="136"/>
      <c r="AP77" s="15"/>
      <c r="AQ77" s="46"/>
      <c r="AR77" s="15"/>
      <c r="AS77" s="35"/>
      <c r="AT77" s="35"/>
      <c r="AU77" s="35"/>
      <c r="AV77" s="35"/>
      <c r="AW77" s="35"/>
      <c r="AX77" s="15"/>
    </row>
    <row r="78" spans="34:50" ht="15" customHeight="1">
      <c r="AH78" s="127"/>
      <c r="AI78" s="126"/>
      <c r="AJ78" s="128"/>
      <c r="AK78" s="126"/>
      <c r="AL78" s="136"/>
      <c r="AP78" s="15"/>
      <c r="AQ78" s="46"/>
      <c r="AR78" s="15"/>
      <c r="AS78" s="35"/>
      <c r="AT78" s="35"/>
      <c r="AU78" s="35"/>
      <c r="AV78" s="35"/>
      <c r="AW78" s="35"/>
      <c r="AX78" s="15"/>
    </row>
    <row r="79" spans="34:50" ht="15" customHeight="1">
      <c r="AH79" s="127"/>
      <c r="AI79" s="126"/>
      <c r="AJ79" s="128"/>
      <c r="AK79" s="126"/>
      <c r="AL79" s="136"/>
      <c r="AP79" s="15"/>
      <c r="AQ79" s="46"/>
      <c r="AR79" s="15"/>
      <c r="AS79" s="35"/>
      <c r="AT79" s="35"/>
      <c r="AU79" s="35"/>
      <c r="AV79" s="35"/>
      <c r="AW79" s="35"/>
      <c r="AX79" s="15"/>
    </row>
    <row r="80" spans="34:50" ht="15" customHeight="1">
      <c r="AH80" s="127"/>
      <c r="AI80" s="126"/>
      <c r="AJ80" s="128"/>
      <c r="AK80" s="126"/>
      <c r="AL80" s="136"/>
      <c r="AP80" s="15"/>
      <c r="AQ80" s="46"/>
      <c r="AR80" s="15"/>
      <c r="AS80" s="35"/>
      <c r="AT80" s="35"/>
      <c r="AU80" s="35"/>
      <c r="AV80" s="35"/>
      <c r="AW80" s="35"/>
      <c r="AX80" s="15"/>
    </row>
    <row r="81" spans="34:50" ht="15" customHeight="1">
      <c r="AH81" s="127"/>
      <c r="AI81" s="126"/>
      <c r="AJ81" s="128"/>
      <c r="AK81" s="126"/>
      <c r="AL81" s="136"/>
      <c r="AP81" s="15"/>
      <c r="AQ81" s="46"/>
      <c r="AR81" s="15"/>
      <c r="AS81" s="35"/>
      <c r="AT81" s="35"/>
      <c r="AU81" s="35"/>
      <c r="AV81" s="35"/>
      <c r="AW81" s="35"/>
      <c r="AX81" s="15"/>
    </row>
    <row r="82" spans="34:50" ht="15" customHeight="1">
      <c r="AH82" s="127"/>
      <c r="AI82" s="126"/>
      <c r="AJ82" s="128"/>
      <c r="AK82" s="126"/>
      <c r="AL82" s="136"/>
      <c r="AP82" s="15"/>
      <c r="AQ82" s="46"/>
      <c r="AR82" s="15"/>
      <c r="AS82" s="35"/>
      <c r="AT82" s="35"/>
      <c r="AU82" s="35"/>
      <c r="AV82" s="35"/>
      <c r="AW82" s="35"/>
      <c r="AX82" s="15"/>
    </row>
    <row r="83" spans="34:50" ht="15" customHeight="1">
      <c r="AH83" s="127"/>
      <c r="AI83" s="126"/>
      <c r="AJ83" s="128"/>
      <c r="AK83" s="126"/>
      <c r="AL83" s="136"/>
      <c r="AP83" s="15"/>
      <c r="AQ83" s="46"/>
      <c r="AR83" s="15"/>
      <c r="AS83" s="35"/>
      <c r="AT83" s="35"/>
      <c r="AU83" s="35"/>
      <c r="AV83" s="35"/>
      <c r="AW83" s="35"/>
      <c r="AX83" s="15"/>
    </row>
    <row r="84" spans="34:50" ht="15" customHeight="1">
      <c r="AH84" s="127"/>
      <c r="AI84" s="126"/>
      <c r="AJ84" s="128"/>
      <c r="AK84" s="126"/>
      <c r="AL84" s="136"/>
      <c r="AP84" s="15"/>
      <c r="AQ84" s="46"/>
      <c r="AR84" s="15"/>
      <c r="AS84" s="35"/>
      <c r="AT84" s="35"/>
      <c r="AU84" s="35"/>
      <c r="AV84" s="35"/>
      <c r="AW84" s="35"/>
      <c r="AX84" s="15"/>
    </row>
    <row r="85" spans="34:50" ht="15" customHeight="1">
      <c r="AH85" s="127"/>
      <c r="AI85" s="126"/>
      <c r="AJ85" s="128"/>
      <c r="AK85" s="126"/>
      <c r="AL85" s="136"/>
      <c r="AP85" s="15"/>
      <c r="AQ85" s="46"/>
      <c r="AR85" s="15"/>
      <c r="AS85" s="35"/>
      <c r="AT85" s="35"/>
      <c r="AU85" s="35"/>
      <c r="AV85" s="35"/>
      <c r="AW85" s="35"/>
      <c r="AX85" s="15"/>
    </row>
    <row r="86" spans="34:50" ht="15" customHeight="1">
      <c r="AH86" s="127"/>
      <c r="AI86" s="126"/>
      <c r="AJ86" s="128"/>
      <c r="AK86" s="126"/>
      <c r="AL86" s="136"/>
      <c r="AP86" s="15"/>
      <c r="AQ86" s="46"/>
      <c r="AR86" s="15"/>
      <c r="AS86" s="35"/>
      <c r="AT86" s="35"/>
      <c r="AU86" s="35"/>
      <c r="AV86" s="35"/>
      <c r="AW86" s="35"/>
      <c r="AX86" s="15"/>
    </row>
    <row r="87" spans="34:50" ht="15" customHeight="1">
      <c r="AH87" s="127"/>
      <c r="AI87" s="126"/>
      <c r="AJ87" s="128"/>
      <c r="AK87" s="126"/>
      <c r="AL87" s="136"/>
      <c r="AP87" s="15"/>
      <c r="AQ87" s="46"/>
      <c r="AR87" s="15"/>
      <c r="AS87" s="35"/>
      <c r="AT87" s="35"/>
      <c r="AU87" s="35"/>
      <c r="AV87" s="35"/>
      <c r="AW87" s="35"/>
      <c r="AX87" s="15"/>
    </row>
    <row r="88" spans="34:50" ht="15" customHeight="1">
      <c r="AH88" s="127"/>
      <c r="AI88" s="126"/>
      <c r="AJ88" s="128"/>
      <c r="AK88" s="126"/>
      <c r="AL88" s="136"/>
      <c r="AP88" s="15"/>
      <c r="AQ88" s="46"/>
      <c r="AR88" s="15"/>
      <c r="AS88" s="35"/>
      <c r="AT88" s="35"/>
      <c r="AU88" s="35"/>
      <c r="AV88" s="35"/>
      <c r="AW88" s="35"/>
      <c r="AX88" s="15"/>
    </row>
    <row r="89" spans="34:50" ht="15" customHeight="1">
      <c r="AH89" s="127"/>
      <c r="AI89" s="126"/>
      <c r="AJ89" s="128"/>
      <c r="AK89" s="126"/>
      <c r="AL89" s="136"/>
      <c r="AP89" s="15"/>
      <c r="AQ89" s="46"/>
      <c r="AR89" s="15"/>
      <c r="AS89" s="35"/>
      <c r="AT89" s="35"/>
      <c r="AU89" s="35"/>
      <c r="AV89" s="35"/>
      <c r="AW89" s="35"/>
      <c r="AX89" s="15"/>
    </row>
    <row r="90" spans="34:50" ht="15" customHeight="1">
      <c r="AH90" s="127"/>
      <c r="AI90" s="126"/>
      <c r="AJ90" s="128"/>
      <c r="AK90" s="126"/>
      <c r="AL90" s="136"/>
      <c r="AP90" s="15"/>
      <c r="AQ90" s="46"/>
      <c r="AR90" s="15"/>
      <c r="AS90" s="35"/>
      <c r="AT90" s="35"/>
      <c r="AU90" s="35"/>
      <c r="AV90" s="35"/>
      <c r="AW90" s="35"/>
      <c r="AX90" s="15"/>
    </row>
    <row r="91" spans="34:50" ht="15" customHeight="1">
      <c r="AH91" s="127"/>
      <c r="AI91" s="126"/>
      <c r="AJ91" s="128"/>
      <c r="AK91" s="126"/>
      <c r="AL91" s="136"/>
      <c r="AP91" s="15"/>
      <c r="AQ91" s="46"/>
      <c r="AR91" s="15"/>
      <c r="AS91" s="35"/>
      <c r="AT91" s="35"/>
      <c r="AU91" s="35"/>
      <c r="AV91" s="35"/>
      <c r="AW91" s="35"/>
      <c r="AX91" s="15"/>
    </row>
    <row r="92" spans="34:50" ht="15" customHeight="1">
      <c r="AH92" s="127"/>
      <c r="AI92" s="126"/>
      <c r="AJ92" s="128"/>
      <c r="AK92" s="126"/>
      <c r="AL92" s="136"/>
      <c r="AP92" s="15"/>
      <c r="AQ92" s="46"/>
      <c r="AR92" s="15"/>
      <c r="AS92" s="35"/>
      <c r="AT92" s="35"/>
      <c r="AU92" s="35"/>
      <c r="AV92" s="35"/>
      <c r="AW92" s="35"/>
      <c r="AX92" s="15"/>
    </row>
    <row r="93" spans="34:50" ht="15" customHeight="1">
      <c r="AH93" s="127"/>
      <c r="AI93" s="126"/>
      <c r="AJ93" s="128"/>
      <c r="AK93" s="126"/>
      <c r="AL93" s="136"/>
      <c r="AP93" s="15"/>
      <c r="AQ93" s="46"/>
      <c r="AR93" s="15"/>
      <c r="AS93" s="35"/>
      <c r="AT93" s="35"/>
      <c r="AU93" s="35"/>
      <c r="AV93" s="35"/>
      <c r="AW93" s="35"/>
      <c r="AX93" s="15"/>
    </row>
    <row r="94" spans="34:50" ht="15" customHeight="1">
      <c r="AH94" s="127"/>
      <c r="AI94" s="126"/>
      <c r="AJ94" s="128"/>
      <c r="AK94" s="126"/>
      <c r="AL94" s="136"/>
      <c r="AP94" s="15"/>
      <c r="AQ94" s="46"/>
      <c r="AR94" s="15"/>
      <c r="AS94" s="35"/>
      <c r="AT94" s="35"/>
      <c r="AU94" s="35"/>
      <c r="AV94" s="35"/>
      <c r="AW94" s="35"/>
      <c r="AX94" s="15"/>
    </row>
    <row r="95" spans="34:50" ht="15" customHeight="1">
      <c r="AH95" s="127"/>
      <c r="AI95" s="126"/>
      <c r="AJ95" s="128"/>
      <c r="AK95" s="126"/>
      <c r="AL95" s="136"/>
      <c r="AP95" s="15"/>
      <c r="AQ95" s="46"/>
      <c r="AR95" s="15"/>
      <c r="AS95" s="35"/>
      <c r="AT95" s="35"/>
      <c r="AU95" s="35"/>
      <c r="AV95" s="35"/>
      <c r="AW95" s="35"/>
      <c r="AX95" s="15"/>
    </row>
    <row r="96" spans="34:50" ht="15" customHeight="1">
      <c r="AH96" s="127"/>
      <c r="AI96" s="126"/>
      <c r="AJ96" s="128"/>
      <c r="AK96" s="126"/>
      <c r="AL96" s="136"/>
      <c r="AP96" s="15"/>
      <c r="AQ96" s="46"/>
      <c r="AR96" s="15"/>
      <c r="AS96" s="35"/>
      <c r="AT96" s="35"/>
      <c r="AU96" s="35"/>
      <c r="AV96" s="35"/>
      <c r="AW96" s="35"/>
      <c r="AX96" s="15"/>
    </row>
    <row r="97" spans="34:50" ht="15" customHeight="1">
      <c r="AH97" s="127"/>
      <c r="AI97" s="126"/>
      <c r="AJ97" s="128"/>
      <c r="AK97" s="126"/>
      <c r="AL97" s="136"/>
      <c r="AP97" s="15"/>
      <c r="AQ97" s="46"/>
      <c r="AR97" s="15"/>
      <c r="AS97" s="35"/>
      <c r="AT97" s="35"/>
      <c r="AU97" s="35"/>
      <c r="AV97" s="35"/>
      <c r="AW97" s="35"/>
      <c r="AX97" s="15"/>
    </row>
    <row r="98" spans="34:50" ht="15" customHeight="1">
      <c r="AH98" s="127"/>
      <c r="AI98" s="126"/>
      <c r="AJ98" s="128"/>
      <c r="AK98" s="126"/>
      <c r="AL98" s="136"/>
      <c r="AP98" s="15"/>
      <c r="AQ98" s="46"/>
      <c r="AR98" s="15"/>
      <c r="AS98" s="35"/>
      <c r="AT98" s="35"/>
      <c r="AU98" s="35"/>
      <c r="AV98" s="35"/>
      <c r="AW98" s="35"/>
      <c r="AX98" s="15"/>
    </row>
    <row r="99" spans="34:50" ht="15" customHeight="1">
      <c r="AH99" s="127"/>
      <c r="AI99" s="126"/>
      <c r="AJ99" s="128"/>
      <c r="AK99" s="126"/>
      <c r="AL99" s="136"/>
      <c r="AP99" s="15"/>
      <c r="AQ99" s="46"/>
      <c r="AR99" s="15"/>
      <c r="AS99" s="35"/>
      <c r="AT99" s="35"/>
      <c r="AU99" s="35"/>
      <c r="AV99" s="35"/>
      <c r="AW99" s="35"/>
      <c r="AX99" s="15"/>
    </row>
    <row r="100" spans="34:50" ht="15" customHeight="1">
      <c r="AH100" s="127"/>
      <c r="AI100" s="126"/>
      <c r="AJ100" s="128"/>
      <c r="AK100" s="126"/>
      <c r="AL100" s="136"/>
      <c r="AP100" s="15"/>
      <c r="AQ100" s="46"/>
      <c r="AR100" s="15"/>
      <c r="AS100" s="35"/>
      <c r="AT100" s="35"/>
      <c r="AU100" s="35"/>
      <c r="AV100" s="35"/>
      <c r="AW100" s="35"/>
      <c r="AX100" s="15"/>
    </row>
    <row r="101" spans="34:50" ht="15" customHeight="1">
      <c r="AH101" s="127"/>
      <c r="AI101" s="126"/>
      <c r="AJ101" s="128"/>
      <c r="AK101" s="126"/>
      <c r="AL101" s="136"/>
      <c r="AP101" s="15"/>
      <c r="AQ101" s="46"/>
      <c r="AR101" s="15"/>
      <c r="AS101" s="35"/>
      <c r="AT101" s="35"/>
      <c r="AU101" s="35"/>
      <c r="AV101" s="35"/>
      <c r="AW101" s="35"/>
      <c r="AX101" s="15"/>
    </row>
    <row r="102" spans="34:50" ht="15" customHeight="1">
      <c r="AH102" s="127"/>
      <c r="AI102" s="126"/>
      <c r="AJ102" s="128"/>
      <c r="AK102" s="126"/>
      <c r="AL102" s="136"/>
      <c r="AP102" s="15"/>
      <c r="AQ102" s="46"/>
      <c r="AR102" s="15"/>
      <c r="AS102" s="35"/>
      <c r="AT102" s="35"/>
      <c r="AU102" s="35"/>
      <c r="AV102" s="35"/>
      <c r="AW102" s="35"/>
      <c r="AX102" s="15"/>
    </row>
    <row r="103" spans="34:50" ht="15" customHeight="1">
      <c r="AH103" s="127"/>
      <c r="AI103" s="126"/>
      <c r="AJ103" s="128"/>
      <c r="AK103" s="126"/>
      <c r="AL103" s="136"/>
      <c r="AP103" s="15"/>
      <c r="AQ103" s="46"/>
      <c r="AR103" s="15"/>
      <c r="AS103" s="35"/>
      <c r="AT103" s="35"/>
      <c r="AU103" s="35"/>
      <c r="AV103" s="35"/>
      <c r="AW103" s="35"/>
      <c r="AX103" s="15"/>
    </row>
    <row r="104" spans="34:50" ht="15" customHeight="1">
      <c r="AH104" s="127"/>
      <c r="AI104" s="126"/>
      <c r="AJ104" s="128"/>
      <c r="AK104" s="126"/>
      <c r="AL104" s="136"/>
      <c r="AP104" s="15"/>
      <c r="AQ104" s="46"/>
      <c r="AR104" s="15"/>
      <c r="AS104" s="35"/>
      <c r="AT104" s="35"/>
      <c r="AU104" s="35"/>
      <c r="AV104" s="35"/>
      <c r="AW104" s="35"/>
      <c r="AX104" s="15"/>
    </row>
    <row r="105" spans="34:50" ht="15" customHeight="1">
      <c r="AH105" s="127"/>
      <c r="AI105" s="126"/>
      <c r="AJ105" s="128"/>
      <c r="AK105" s="126"/>
      <c r="AL105" s="136"/>
      <c r="AP105" s="15"/>
      <c r="AQ105" s="46"/>
      <c r="AR105" s="15"/>
      <c r="AS105" s="35"/>
      <c r="AT105" s="35"/>
      <c r="AU105" s="35"/>
      <c r="AV105" s="35"/>
      <c r="AW105" s="35"/>
      <c r="AX105" s="15"/>
    </row>
    <row r="106" spans="34:50" ht="15" customHeight="1">
      <c r="AH106" s="127"/>
      <c r="AI106" s="126"/>
      <c r="AJ106" s="128"/>
      <c r="AK106" s="126"/>
      <c r="AL106" s="136"/>
      <c r="AP106" s="15"/>
      <c r="AQ106" s="46"/>
      <c r="AR106" s="15"/>
      <c r="AS106" s="35"/>
      <c r="AT106" s="35"/>
      <c r="AU106" s="35"/>
      <c r="AV106" s="35"/>
      <c r="AW106" s="35"/>
      <c r="AX106" s="15"/>
    </row>
    <row r="107" spans="34:50" ht="15" customHeight="1">
      <c r="AH107" s="127"/>
      <c r="AI107" s="126"/>
      <c r="AJ107" s="128"/>
      <c r="AK107" s="126"/>
      <c r="AL107" s="136"/>
      <c r="AP107" s="15"/>
      <c r="AQ107" s="46"/>
      <c r="AR107" s="15"/>
      <c r="AS107" s="35"/>
      <c r="AT107" s="35"/>
      <c r="AU107" s="35"/>
      <c r="AV107" s="35"/>
      <c r="AW107" s="35"/>
      <c r="AX107" s="15"/>
    </row>
    <row r="108" spans="34:50" ht="15" customHeight="1">
      <c r="AH108" s="127"/>
      <c r="AI108" s="126"/>
      <c r="AJ108" s="128"/>
      <c r="AK108" s="126"/>
      <c r="AL108" s="136"/>
      <c r="AP108" s="15"/>
      <c r="AQ108" s="46"/>
      <c r="AR108" s="15"/>
      <c r="AS108" s="35"/>
      <c r="AT108" s="35"/>
      <c r="AU108" s="35"/>
      <c r="AV108" s="35"/>
      <c r="AW108" s="35"/>
      <c r="AX108" s="15"/>
    </row>
    <row r="109" spans="34:50" ht="15" customHeight="1">
      <c r="AH109" s="127"/>
      <c r="AI109" s="126"/>
      <c r="AJ109" s="128"/>
      <c r="AK109" s="126"/>
      <c r="AL109" s="136"/>
      <c r="AP109" s="15"/>
      <c r="AQ109" s="46"/>
      <c r="AR109" s="15"/>
      <c r="AS109" s="35"/>
      <c r="AT109" s="35"/>
      <c r="AU109" s="35"/>
      <c r="AV109" s="35"/>
      <c r="AW109" s="35"/>
      <c r="AX109" s="15"/>
    </row>
    <row r="110" spans="34:50" ht="15" customHeight="1">
      <c r="AH110" s="127"/>
      <c r="AI110" s="126"/>
      <c r="AJ110" s="128"/>
      <c r="AK110" s="126"/>
      <c r="AL110" s="136"/>
      <c r="AP110" s="15"/>
      <c r="AQ110" s="46"/>
      <c r="AR110" s="15"/>
      <c r="AS110" s="35"/>
      <c r="AT110" s="35"/>
      <c r="AU110" s="35"/>
      <c r="AV110" s="35"/>
      <c r="AW110" s="35"/>
      <c r="AX110" s="15"/>
    </row>
    <row r="111" spans="34:50" ht="15" customHeight="1">
      <c r="AH111" s="127"/>
      <c r="AI111" s="126"/>
      <c r="AJ111" s="128"/>
      <c r="AK111" s="126"/>
      <c r="AL111" s="136"/>
      <c r="AP111" s="15"/>
      <c r="AQ111" s="46"/>
      <c r="AR111" s="15"/>
      <c r="AS111" s="35"/>
      <c r="AT111" s="35"/>
      <c r="AU111" s="35"/>
      <c r="AV111" s="35"/>
      <c r="AW111" s="35"/>
      <c r="AX111" s="15"/>
    </row>
    <row r="112" spans="34:50" ht="15" customHeight="1">
      <c r="AH112" s="127"/>
      <c r="AI112" s="126"/>
      <c r="AJ112" s="128"/>
      <c r="AK112" s="126"/>
      <c r="AL112" s="136"/>
      <c r="AP112" s="15"/>
      <c r="AQ112" s="46"/>
      <c r="AR112" s="15"/>
      <c r="AS112" s="35"/>
      <c r="AT112" s="35"/>
      <c r="AU112" s="35"/>
      <c r="AV112" s="35"/>
      <c r="AW112" s="35"/>
      <c r="AX112" s="15"/>
    </row>
    <row r="113" spans="34:50" ht="16.5" customHeight="1">
      <c r="AH113" s="127"/>
      <c r="AI113" s="126"/>
      <c r="AJ113" s="128"/>
      <c r="AK113" s="126"/>
      <c r="AL113" s="136"/>
      <c r="AP113" s="15"/>
      <c r="AQ113" s="46"/>
      <c r="AR113" s="15"/>
      <c r="AS113" s="35"/>
      <c r="AT113" s="35"/>
      <c r="AU113" s="35"/>
      <c r="AV113" s="35"/>
      <c r="AW113" s="35"/>
      <c r="AX113" s="15"/>
    </row>
    <row r="114" spans="34:50" ht="16.5" customHeight="1">
      <c r="AH114" s="127"/>
      <c r="AI114" s="126"/>
      <c r="AJ114" s="128"/>
      <c r="AK114" s="126"/>
      <c r="AL114" s="136"/>
      <c r="AP114" s="15"/>
      <c r="AQ114" s="46"/>
      <c r="AR114" s="15"/>
      <c r="AS114" s="35"/>
      <c r="AT114" s="35"/>
      <c r="AU114" s="35"/>
      <c r="AV114" s="35"/>
      <c r="AW114" s="35"/>
      <c r="AX114" s="15"/>
    </row>
    <row r="115" spans="34:50" ht="16.5" customHeight="1">
      <c r="AH115" s="127"/>
      <c r="AI115" s="126"/>
      <c r="AJ115" s="128"/>
      <c r="AK115" s="126"/>
      <c r="AL115" s="136"/>
      <c r="AP115" s="15"/>
      <c r="AQ115" s="46"/>
      <c r="AR115" s="15"/>
      <c r="AS115" s="35"/>
      <c r="AT115" s="35"/>
      <c r="AU115" s="35"/>
      <c r="AV115" s="35"/>
      <c r="AW115" s="35"/>
      <c r="AX115" s="15"/>
    </row>
    <row r="116" spans="34:50" ht="16.5" customHeight="1">
      <c r="AH116" s="127"/>
      <c r="AI116" s="126"/>
      <c r="AJ116" s="128"/>
      <c r="AK116" s="126"/>
      <c r="AL116" s="136"/>
      <c r="AP116" s="15"/>
      <c r="AQ116" s="46"/>
      <c r="AR116" s="15"/>
      <c r="AS116" s="35"/>
      <c r="AT116" s="35"/>
      <c r="AU116" s="35"/>
      <c r="AV116" s="35"/>
      <c r="AW116" s="35"/>
      <c r="AX116" s="15"/>
    </row>
    <row r="117" spans="34:50" ht="16.5" customHeight="1">
      <c r="AH117" s="127"/>
      <c r="AI117" s="126"/>
      <c r="AJ117" s="128"/>
      <c r="AK117" s="126"/>
      <c r="AL117" s="136"/>
      <c r="AP117" s="15"/>
      <c r="AQ117" s="46"/>
      <c r="AR117" s="15"/>
      <c r="AS117" s="35"/>
      <c r="AT117" s="35"/>
      <c r="AU117" s="35"/>
      <c r="AV117" s="35"/>
      <c r="AW117" s="35"/>
      <c r="AX117" s="15"/>
    </row>
    <row r="118" spans="34:50" ht="16.5" customHeight="1">
      <c r="AH118" s="127"/>
      <c r="AI118" s="126"/>
      <c r="AJ118" s="128"/>
      <c r="AK118" s="126"/>
      <c r="AL118" s="136"/>
      <c r="AP118" s="15"/>
      <c r="AQ118" s="46"/>
      <c r="AR118" s="15"/>
      <c r="AS118" s="35"/>
      <c r="AT118" s="35"/>
      <c r="AU118" s="35"/>
      <c r="AV118" s="35"/>
      <c r="AW118" s="35"/>
      <c r="AX118" s="15"/>
    </row>
    <row r="119" spans="34:50" ht="16.5" customHeight="1">
      <c r="AH119" s="127"/>
      <c r="AI119" s="126"/>
      <c r="AJ119" s="128"/>
      <c r="AK119" s="126"/>
      <c r="AL119" s="136"/>
      <c r="AP119" s="15"/>
      <c r="AQ119" s="46"/>
      <c r="AR119" s="15"/>
      <c r="AS119" s="35"/>
      <c r="AT119" s="35"/>
      <c r="AU119" s="35"/>
      <c r="AV119" s="35"/>
      <c r="AW119" s="35"/>
      <c r="AX119" s="15"/>
    </row>
    <row r="120" spans="34:50" ht="16.5" customHeight="1">
      <c r="AH120" s="127"/>
      <c r="AI120" s="126"/>
      <c r="AJ120" s="128"/>
      <c r="AK120" s="126"/>
      <c r="AL120" s="136"/>
      <c r="AP120" s="15"/>
      <c r="AQ120" s="46"/>
      <c r="AR120" s="15"/>
      <c r="AS120" s="35"/>
      <c r="AT120" s="35"/>
      <c r="AU120" s="35"/>
      <c r="AV120" s="35"/>
      <c r="AW120" s="35"/>
      <c r="AX120" s="15"/>
    </row>
    <row r="121" spans="34:50" ht="16.5" customHeight="1">
      <c r="AH121" s="127"/>
      <c r="AI121" s="126"/>
      <c r="AJ121" s="128"/>
      <c r="AK121" s="126"/>
      <c r="AL121" s="136"/>
      <c r="AP121" s="15"/>
      <c r="AQ121" s="46"/>
      <c r="AR121" s="15"/>
      <c r="AS121" s="35"/>
      <c r="AT121" s="35"/>
      <c r="AU121" s="35"/>
      <c r="AV121" s="35"/>
      <c r="AW121" s="35"/>
      <c r="AX121" s="15"/>
    </row>
    <row r="122" spans="34:50" ht="16.5" customHeight="1">
      <c r="AH122" s="127"/>
      <c r="AI122" s="126"/>
      <c r="AJ122" s="128"/>
      <c r="AK122" s="126"/>
      <c r="AL122" s="136"/>
      <c r="AP122" s="15"/>
      <c r="AQ122" s="46"/>
      <c r="AR122" s="15"/>
      <c r="AS122" s="35"/>
      <c r="AT122" s="35"/>
      <c r="AU122" s="35"/>
      <c r="AV122" s="35"/>
      <c r="AW122" s="35"/>
      <c r="AX122" s="15"/>
    </row>
    <row r="123" spans="34:50" ht="16.5" customHeight="1">
      <c r="AH123" s="127"/>
      <c r="AI123" s="126"/>
      <c r="AJ123" s="128"/>
      <c r="AK123" s="126"/>
      <c r="AL123" s="136"/>
      <c r="AP123" s="15"/>
      <c r="AQ123" s="46"/>
      <c r="AR123" s="15"/>
      <c r="AS123" s="35"/>
      <c r="AT123" s="35"/>
      <c r="AU123" s="35"/>
      <c r="AV123" s="35"/>
      <c r="AW123" s="35"/>
      <c r="AX123" s="15"/>
    </row>
    <row r="124" spans="34:50" ht="16.5" customHeight="1">
      <c r="AH124" s="127"/>
      <c r="AI124" s="126"/>
      <c r="AJ124" s="128"/>
      <c r="AK124" s="126"/>
      <c r="AL124" s="136"/>
      <c r="AP124" s="15"/>
      <c r="AQ124" s="46"/>
      <c r="AR124" s="15"/>
      <c r="AS124" s="35"/>
      <c r="AT124" s="35"/>
      <c r="AU124" s="35"/>
      <c r="AV124" s="35"/>
      <c r="AW124" s="35"/>
      <c r="AX124" s="15"/>
    </row>
    <row r="125" spans="34:50" ht="16.5" customHeight="1">
      <c r="AH125" s="127"/>
      <c r="AI125" s="126"/>
      <c r="AJ125" s="128"/>
      <c r="AK125" s="126"/>
      <c r="AL125" s="136"/>
      <c r="AP125" s="15"/>
      <c r="AQ125" s="46"/>
      <c r="AR125" s="15"/>
      <c r="AS125" s="35"/>
      <c r="AT125" s="35"/>
      <c r="AU125" s="35"/>
      <c r="AV125" s="35"/>
      <c r="AW125" s="35"/>
      <c r="AX125" s="15"/>
    </row>
    <row r="126" spans="34:50" ht="16.5" customHeight="1">
      <c r="AH126" s="127"/>
      <c r="AI126" s="126"/>
      <c r="AJ126" s="128"/>
      <c r="AK126" s="126"/>
      <c r="AL126" s="136"/>
      <c r="AP126" s="15"/>
      <c r="AQ126" s="46"/>
      <c r="AR126" s="15"/>
      <c r="AS126" s="35"/>
      <c r="AT126" s="35"/>
      <c r="AU126" s="35"/>
      <c r="AV126" s="35"/>
      <c r="AW126" s="35"/>
      <c r="AX126" s="15"/>
    </row>
    <row r="127" spans="34:50" ht="16.5" customHeight="1">
      <c r="AH127" s="127"/>
      <c r="AI127" s="126"/>
      <c r="AJ127" s="128"/>
      <c r="AK127" s="126"/>
      <c r="AL127" s="136"/>
      <c r="AP127" s="15"/>
      <c r="AQ127" s="46"/>
      <c r="AR127" s="15"/>
      <c r="AS127" s="35"/>
      <c r="AT127" s="35"/>
      <c r="AU127" s="35"/>
      <c r="AV127" s="35"/>
      <c r="AW127" s="35"/>
      <c r="AX127" s="15"/>
    </row>
    <row r="128" spans="34:50" ht="16.5" customHeight="1">
      <c r="AH128" s="127"/>
      <c r="AI128" s="126"/>
      <c r="AJ128" s="128"/>
      <c r="AK128" s="126"/>
      <c r="AL128" s="136"/>
      <c r="AP128" s="15"/>
      <c r="AQ128" s="46"/>
      <c r="AR128" s="15"/>
      <c r="AS128" s="35"/>
      <c r="AT128" s="35"/>
      <c r="AU128" s="35"/>
      <c r="AV128" s="35"/>
      <c r="AW128" s="35"/>
      <c r="AX128" s="15"/>
    </row>
    <row r="129" spans="34:50" ht="16.5" customHeight="1">
      <c r="AH129" s="127"/>
      <c r="AI129" s="126"/>
      <c r="AJ129" s="128"/>
      <c r="AK129" s="126"/>
      <c r="AL129" s="136"/>
      <c r="AP129" s="15"/>
      <c r="AQ129" s="46"/>
      <c r="AR129" s="15"/>
      <c r="AS129" s="35"/>
      <c r="AT129" s="35"/>
      <c r="AU129" s="35"/>
      <c r="AV129" s="35"/>
      <c r="AW129" s="35"/>
      <c r="AX129" s="15"/>
    </row>
    <row r="130" spans="34:50" ht="16.5" customHeight="1">
      <c r="AH130" s="127"/>
      <c r="AI130" s="126"/>
      <c r="AJ130" s="128"/>
      <c r="AK130" s="126"/>
      <c r="AL130" s="136"/>
      <c r="AP130" s="15"/>
      <c r="AQ130" s="46"/>
      <c r="AR130" s="15"/>
      <c r="AS130" s="35"/>
      <c r="AT130" s="35"/>
      <c r="AU130" s="35"/>
      <c r="AV130" s="35"/>
      <c r="AW130" s="35"/>
      <c r="AX130" s="15"/>
    </row>
    <row r="131" spans="34:50" ht="16.5" customHeight="1">
      <c r="AH131" s="127"/>
      <c r="AI131" s="126"/>
      <c r="AJ131" s="128"/>
      <c r="AK131" s="126"/>
      <c r="AL131" s="136"/>
      <c r="AP131" s="15"/>
      <c r="AQ131" s="46"/>
      <c r="AR131" s="15"/>
      <c r="AS131" s="35"/>
      <c r="AT131" s="35"/>
      <c r="AU131" s="35"/>
      <c r="AV131" s="35"/>
      <c r="AW131" s="35"/>
      <c r="AX131" s="15"/>
    </row>
    <row r="132" spans="34:50" ht="16.5" customHeight="1">
      <c r="AH132" s="127"/>
      <c r="AI132" s="126"/>
      <c r="AJ132" s="128"/>
      <c r="AK132" s="126"/>
      <c r="AL132" s="136"/>
      <c r="AP132" s="15"/>
      <c r="AQ132" s="46"/>
      <c r="AR132" s="15"/>
      <c r="AS132" s="35"/>
      <c r="AT132" s="35"/>
      <c r="AU132" s="35"/>
      <c r="AV132" s="35"/>
      <c r="AW132" s="35"/>
      <c r="AX132" s="15"/>
    </row>
    <row r="133" spans="34:50" ht="16.5" customHeight="1">
      <c r="AH133" s="127"/>
      <c r="AI133" s="126"/>
      <c r="AJ133" s="128"/>
      <c r="AK133" s="126"/>
      <c r="AL133" s="136"/>
      <c r="AP133" s="15"/>
      <c r="AQ133" s="46"/>
      <c r="AR133" s="15"/>
      <c r="AS133" s="35"/>
      <c r="AT133" s="35"/>
      <c r="AU133" s="35"/>
      <c r="AV133" s="35"/>
      <c r="AW133" s="35"/>
      <c r="AX133" s="15"/>
    </row>
    <row r="134" spans="34:50" ht="16.5" customHeight="1">
      <c r="AH134" s="127"/>
      <c r="AI134" s="126"/>
      <c r="AJ134" s="128"/>
      <c r="AK134" s="126"/>
      <c r="AL134" s="136"/>
      <c r="AP134" s="15"/>
      <c r="AQ134" s="46"/>
      <c r="AR134" s="15"/>
      <c r="AS134" s="35"/>
      <c r="AT134" s="35"/>
      <c r="AU134" s="35"/>
      <c r="AV134" s="35"/>
      <c r="AW134" s="35"/>
      <c r="AX134" s="15"/>
    </row>
    <row r="135" spans="34:50" ht="16.5" customHeight="1">
      <c r="AH135" s="127"/>
      <c r="AI135" s="126"/>
      <c r="AJ135" s="128"/>
      <c r="AK135" s="126"/>
      <c r="AL135" s="136"/>
      <c r="AP135" s="15"/>
      <c r="AQ135" s="46"/>
      <c r="AR135" s="15"/>
      <c r="AS135" s="35"/>
      <c r="AT135" s="35"/>
      <c r="AU135" s="35"/>
      <c r="AV135" s="35"/>
      <c r="AW135" s="35"/>
      <c r="AX135" s="15"/>
    </row>
    <row r="136" spans="34:50" ht="16.5" customHeight="1">
      <c r="AH136" s="127"/>
      <c r="AI136" s="126"/>
      <c r="AJ136" s="128"/>
      <c r="AK136" s="126"/>
      <c r="AL136" s="136"/>
      <c r="AP136" s="15"/>
      <c r="AQ136" s="46"/>
      <c r="AR136" s="15"/>
      <c r="AS136" s="35"/>
      <c r="AT136" s="35"/>
      <c r="AU136" s="35"/>
      <c r="AV136" s="35"/>
      <c r="AW136" s="35"/>
      <c r="AX136" s="15"/>
    </row>
    <row r="137" spans="34:50" ht="16.5" customHeight="1">
      <c r="AH137" s="127"/>
      <c r="AI137" s="126"/>
      <c r="AJ137" s="128"/>
      <c r="AK137" s="126"/>
      <c r="AL137" s="136"/>
      <c r="AP137" s="15"/>
      <c r="AQ137" s="46"/>
      <c r="AR137" s="15"/>
      <c r="AS137" s="35"/>
      <c r="AT137" s="35"/>
      <c r="AU137" s="35"/>
      <c r="AV137" s="35"/>
      <c r="AW137" s="35"/>
      <c r="AX137" s="15"/>
    </row>
    <row r="138" spans="34:50" ht="16.5" customHeight="1">
      <c r="AH138" s="127"/>
      <c r="AI138" s="126"/>
      <c r="AJ138" s="128"/>
      <c r="AK138" s="126"/>
      <c r="AL138" s="136"/>
      <c r="AP138" s="15"/>
      <c r="AQ138" s="46"/>
      <c r="AR138" s="15"/>
      <c r="AS138" s="35"/>
      <c r="AT138" s="35"/>
      <c r="AU138" s="35"/>
      <c r="AV138" s="35"/>
      <c r="AW138" s="35"/>
      <c r="AX138" s="15"/>
    </row>
    <row r="139" spans="34:50" ht="16.5" customHeight="1">
      <c r="AH139" s="127"/>
      <c r="AI139" s="126"/>
      <c r="AJ139" s="128"/>
      <c r="AK139" s="126"/>
      <c r="AL139" s="136"/>
      <c r="AP139" s="15"/>
      <c r="AQ139" s="46"/>
      <c r="AR139" s="15"/>
      <c r="AS139" s="35"/>
      <c r="AT139" s="35"/>
      <c r="AU139" s="35"/>
      <c r="AV139" s="35"/>
      <c r="AW139" s="35"/>
      <c r="AX139" s="15"/>
    </row>
    <row r="140" spans="34:50" ht="16.5" customHeight="1">
      <c r="AH140" s="127"/>
      <c r="AI140" s="126"/>
      <c r="AJ140" s="128"/>
      <c r="AK140" s="126"/>
      <c r="AL140" s="136"/>
      <c r="AP140" s="15"/>
      <c r="AQ140" s="46"/>
      <c r="AR140" s="15"/>
      <c r="AS140" s="35"/>
      <c r="AT140" s="35"/>
      <c r="AU140" s="35"/>
      <c r="AV140" s="35"/>
      <c r="AW140" s="35"/>
      <c r="AX140" s="15"/>
    </row>
    <row r="141" spans="34:50" ht="16.5" customHeight="1">
      <c r="AH141" s="127"/>
      <c r="AI141" s="126"/>
      <c r="AJ141" s="128"/>
      <c r="AK141" s="126"/>
      <c r="AL141" s="136"/>
      <c r="AP141" s="15"/>
      <c r="AQ141" s="46"/>
      <c r="AR141" s="15"/>
      <c r="AS141" s="35"/>
      <c r="AT141" s="35"/>
      <c r="AU141" s="35"/>
      <c r="AV141" s="35"/>
      <c r="AW141" s="35"/>
      <c r="AX141" s="15"/>
    </row>
    <row r="142" spans="34:50" ht="16.5" customHeight="1">
      <c r="AH142" s="127"/>
      <c r="AI142" s="126"/>
      <c r="AJ142" s="128"/>
      <c r="AK142" s="126"/>
      <c r="AL142" s="136"/>
      <c r="AP142" s="15"/>
      <c r="AQ142" s="46"/>
      <c r="AR142" s="15"/>
      <c r="AS142" s="35"/>
      <c r="AT142" s="35"/>
      <c r="AU142" s="35"/>
      <c r="AV142" s="35"/>
      <c r="AW142" s="35"/>
      <c r="AX142" s="15"/>
    </row>
    <row r="143" spans="34:50" ht="16.5" customHeight="1">
      <c r="AH143" s="127"/>
      <c r="AI143" s="126"/>
      <c r="AJ143" s="128"/>
      <c r="AK143" s="126"/>
      <c r="AL143" s="136"/>
      <c r="AP143" s="15"/>
      <c r="AQ143" s="46"/>
      <c r="AR143" s="15"/>
      <c r="AS143" s="35"/>
      <c r="AT143" s="35"/>
      <c r="AU143" s="35"/>
      <c r="AV143" s="35"/>
      <c r="AW143" s="35"/>
      <c r="AX143" s="15"/>
    </row>
    <row r="144" spans="34:50" ht="16.5" customHeight="1">
      <c r="AH144" s="127"/>
      <c r="AI144" s="126"/>
      <c r="AJ144" s="128"/>
      <c r="AK144" s="126"/>
      <c r="AL144" s="136"/>
      <c r="AP144" s="15"/>
      <c r="AQ144" s="46"/>
      <c r="AR144" s="15"/>
      <c r="AS144" s="35"/>
      <c r="AT144" s="35"/>
      <c r="AU144" s="35"/>
      <c r="AV144" s="35"/>
      <c r="AW144" s="35"/>
      <c r="AX144" s="15"/>
    </row>
    <row r="145" spans="34:50" ht="16.5" customHeight="1">
      <c r="AH145" s="127"/>
      <c r="AI145" s="126"/>
      <c r="AJ145" s="128"/>
      <c r="AK145" s="126"/>
      <c r="AL145" s="136"/>
      <c r="AP145" s="15"/>
      <c r="AQ145" s="46"/>
      <c r="AR145" s="15"/>
      <c r="AS145" s="35"/>
      <c r="AT145" s="35"/>
      <c r="AU145" s="35"/>
      <c r="AV145" s="35"/>
      <c r="AW145" s="35"/>
      <c r="AX145" s="15"/>
    </row>
    <row r="146" spans="34:50" ht="16.5" customHeight="1">
      <c r="AH146" s="127"/>
      <c r="AI146" s="126"/>
      <c r="AJ146" s="128"/>
      <c r="AK146" s="126"/>
      <c r="AL146" s="136"/>
      <c r="AP146" s="15"/>
      <c r="AQ146" s="46"/>
      <c r="AR146" s="15"/>
      <c r="AS146" s="35"/>
      <c r="AT146" s="35"/>
      <c r="AU146" s="35"/>
      <c r="AV146" s="35"/>
      <c r="AW146" s="35"/>
      <c r="AX146" s="15"/>
    </row>
    <row r="147" spans="34:50" ht="16.5" customHeight="1">
      <c r="AH147" s="127"/>
      <c r="AI147" s="126"/>
      <c r="AJ147" s="128"/>
      <c r="AK147" s="126"/>
      <c r="AL147" s="136"/>
      <c r="AP147" s="15"/>
      <c r="AQ147" s="46"/>
      <c r="AR147" s="15"/>
      <c r="AS147" s="35"/>
      <c r="AT147" s="35"/>
      <c r="AU147" s="35"/>
      <c r="AV147" s="35"/>
      <c r="AW147" s="35"/>
      <c r="AX147" s="15"/>
    </row>
    <row r="148" spans="34:50" ht="16.5" customHeight="1">
      <c r="AH148" s="127"/>
      <c r="AI148" s="126"/>
      <c r="AJ148" s="128"/>
      <c r="AK148" s="126"/>
      <c r="AL148" s="136"/>
      <c r="AP148" s="15"/>
      <c r="AQ148" s="46"/>
      <c r="AR148" s="15"/>
      <c r="AS148" s="35"/>
      <c r="AT148" s="35"/>
      <c r="AU148" s="35"/>
      <c r="AV148" s="35"/>
      <c r="AW148" s="35"/>
      <c r="AX148" s="15"/>
    </row>
    <row r="149" spans="34:50" ht="16.5" customHeight="1">
      <c r="AH149" s="127"/>
      <c r="AI149" s="126"/>
      <c r="AJ149" s="128"/>
      <c r="AK149" s="126"/>
      <c r="AL149" s="136"/>
      <c r="AP149" s="15"/>
      <c r="AQ149" s="46"/>
      <c r="AR149" s="15"/>
      <c r="AS149" s="35"/>
      <c r="AT149" s="35"/>
      <c r="AU149" s="35"/>
      <c r="AV149" s="35"/>
      <c r="AW149" s="35"/>
      <c r="AX149" s="15"/>
    </row>
    <row r="150" spans="34:50" ht="16.5" customHeight="1">
      <c r="AH150" s="127"/>
      <c r="AI150" s="126"/>
      <c r="AJ150" s="128"/>
      <c r="AK150" s="126"/>
      <c r="AL150" s="136"/>
      <c r="AP150" s="15"/>
      <c r="AQ150" s="46"/>
      <c r="AR150" s="15"/>
      <c r="AS150" s="35"/>
      <c r="AT150" s="35"/>
      <c r="AU150" s="35"/>
      <c r="AV150" s="35"/>
      <c r="AW150" s="35"/>
      <c r="AX150" s="15"/>
    </row>
    <row r="151" spans="34:50" ht="16.5" customHeight="1">
      <c r="AH151" s="127"/>
      <c r="AI151" s="126"/>
      <c r="AJ151" s="128"/>
      <c r="AK151" s="126"/>
      <c r="AL151" s="136"/>
      <c r="AP151" s="15"/>
      <c r="AQ151" s="46"/>
      <c r="AR151" s="15"/>
      <c r="AS151" s="35"/>
      <c r="AT151" s="35"/>
      <c r="AU151" s="35"/>
      <c r="AV151" s="35"/>
      <c r="AW151" s="35"/>
      <c r="AX151" s="15"/>
    </row>
    <row r="152" spans="34:50" ht="16.5" customHeight="1">
      <c r="AH152" s="127"/>
      <c r="AI152" s="126"/>
      <c r="AJ152" s="128"/>
      <c r="AK152" s="126"/>
      <c r="AL152" s="136"/>
      <c r="AP152" s="15"/>
      <c r="AQ152" s="46"/>
      <c r="AR152" s="15"/>
      <c r="AS152" s="35"/>
      <c r="AT152" s="35"/>
      <c r="AU152" s="35"/>
      <c r="AV152" s="35"/>
      <c r="AW152" s="35"/>
      <c r="AX152" s="15"/>
    </row>
    <row r="153" spans="34:50" ht="16.5" customHeight="1">
      <c r="AH153" s="127"/>
      <c r="AI153" s="126"/>
      <c r="AJ153" s="128"/>
      <c r="AK153" s="126"/>
      <c r="AL153" s="136"/>
      <c r="AP153" s="15"/>
      <c r="AQ153" s="46"/>
      <c r="AR153" s="15"/>
      <c r="AS153" s="35"/>
      <c r="AT153" s="35"/>
      <c r="AU153" s="35"/>
      <c r="AV153" s="35"/>
      <c r="AW153" s="35"/>
      <c r="AX153" s="15"/>
    </row>
    <row r="154" spans="34:50" ht="16.5" customHeight="1">
      <c r="AH154" s="127"/>
      <c r="AI154" s="126"/>
      <c r="AJ154" s="128"/>
      <c r="AK154" s="126"/>
      <c r="AL154" s="136"/>
      <c r="AP154" s="15"/>
      <c r="AQ154" s="46"/>
      <c r="AR154" s="15"/>
      <c r="AS154" s="35"/>
      <c r="AT154" s="35"/>
      <c r="AU154" s="35"/>
      <c r="AV154" s="35"/>
      <c r="AW154" s="35"/>
      <c r="AX154" s="15"/>
    </row>
    <row r="155" spans="34:50" ht="16.5" customHeight="1">
      <c r="AH155" s="127"/>
      <c r="AI155" s="126"/>
      <c r="AJ155" s="128"/>
      <c r="AK155" s="126"/>
      <c r="AL155" s="136"/>
      <c r="AP155" s="15"/>
      <c r="AQ155" s="46"/>
      <c r="AR155" s="15"/>
      <c r="AS155" s="35"/>
      <c r="AT155" s="35"/>
      <c r="AU155" s="35"/>
      <c r="AV155" s="35"/>
      <c r="AW155" s="35"/>
      <c r="AX155" s="15"/>
    </row>
    <row r="156" spans="34:50" ht="16.5" customHeight="1">
      <c r="AH156" s="127"/>
      <c r="AI156" s="126"/>
      <c r="AJ156" s="128"/>
      <c r="AK156" s="126"/>
      <c r="AL156" s="136"/>
      <c r="AP156" s="15"/>
      <c r="AQ156" s="46"/>
      <c r="AR156" s="15"/>
      <c r="AS156" s="35"/>
      <c r="AT156" s="35"/>
      <c r="AU156" s="35"/>
      <c r="AV156" s="35"/>
      <c r="AW156" s="35"/>
      <c r="AX156" s="15"/>
    </row>
    <row r="157" spans="34:50" ht="16.5" customHeight="1">
      <c r="AH157" s="127"/>
      <c r="AI157" s="126"/>
      <c r="AJ157" s="128"/>
      <c r="AK157" s="126"/>
      <c r="AL157" s="136"/>
      <c r="AP157" s="15"/>
      <c r="AQ157" s="46"/>
      <c r="AR157" s="15"/>
      <c r="AS157" s="35"/>
      <c r="AT157" s="35"/>
      <c r="AU157" s="35"/>
      <c r="AV157" s="35"/>
      <c r="AW157" s="35"/>
      <c r="AX157" s="15"/>
    </row>
    <row r="158" spans="34:50" ht="16.5" customHeight="1">
      <c r="AH158" s="127"/>
      <c r="AI158" s="126"/>
      <c r="AJ158" s="128"/>
      <c r="AK158" s="126"/>
      <c r="AL158" s="136"/>
      <c r="AP158" s="15"/>
      <c r="AQ158" s="46"/>
      <c r="AR158" s="15"/>
      <c r="AS158" s="35"/>
      <c r="AT158" s="35"/>
      <c r="AU158" s="35"/>
      <c r="AV158" s="35"/>
      <c r="AW158" s="35"/>
      <c r="AX158" s="15"/>
    </row>
    <row r="159" spans="34:50" ht="16.5" customHeight="1">
      <c r="AH159" s="127"/>
      <c r="AI159" s="126"/>
      <c r="AJ159" s="128"/>
      <c r="AK159" s="126"/>
      <c r="AL159" s="136"/>
      <c r="AP159" s="15"/>
      <c r="AQ159" s="46"/>
      <c r="AR159" s="15"/>
      <c r="AS159" s="35"/>
      <c r="AT159" s="35"/>
      <c r="AU159" s="35"/>
      <c r="AV159" s="35"/>
      <c r="AW159" s="35"/>
      <c r="AX159" s="15"/>
    </row>
    <row r="160" spans="34:50" ht="16.5" customHeight="1">
      <c r="AH160" s="127"/>
      <c r="AI160" s="126"/>
      <c r="AJ160" s="128"/>
      <c r="AK160" s="126"/>
      <c r="AL160" s="136"/>
      <c r="AP160" s="15"/>
      <c r="AQ160" s="46"/>
      <c r="AR160" s="15"/>
      <c r="AS160" s="35"/>
      <c r="AT160" s="35"/>
      <c r="AU160" s="35"/>
      <c r="AV160" s="35"/>
      <c r="AW160" s="35"/>
      <c r="AX160" s="15"/>
    </row>
    <row r="161" spans="34:50" ht="16.5" customHeight="1">
      <c r="AH161" s="127"/>
      <c r="AI161" s="126"/>
      <c r="AJ161" s="128"/>
      <c r="AK161" s="126"/>
      <c r="AL161" s="136"/>
      <c r="AP161" s="15"/>
      <c r="AQ161" s="46"/>
      <c r="AR161" s="15"/>
      <c r="AS161" s="35"/>
      <c r="AT161" s="35"/>
      <c r="AU161" s="35"/>
      <c r="AV161" s="35"/>
      <c r="AW161" s="35"/>
      <c r="AX161" s="15"/>
    </row>
    <row r="162" spans="34:50" ht="16.5" customHeight="1">
      <c r="AH162" s="127"/>
      <c r="AI162" s="126"/>
      <c r="AJ162" s="128"/>
      <c r="AK162" s="126"/>
      <c r="AL162" s="136"/>
      <c r="AP162" s="15"/>
      <c r="AQ162" s="46"/>
      <c r="AR162" s="15"/>
      <c r="AS162" s="35"/>
      <c r="AT162" s="35"/>
      <c r="AU162" s="35"/>
      <c r="AV162" s="35"/>
      <c r="AW162" s="35"/>
      <c r="AX162" s="15"/>
    </row>
    <row r="163" spans="34:50" ht="16.5" customHeight="1">
      <c r="AH163" s="127"/>
      <c r="AI163" s="126"/>
      <c r="AJ163" s="128"/>
      <c r="AK163" s="126"/>
      <c r="AL163" s="136"/>
      <c r="AP163" s="15"/>
      <c r="AQ163" s="46"/>
      <c r="AR163" s="15"/>
      <c r="AS163" s="35"/>
      <c r="AT163" s="35"/>
      <c r="AU163" s="35"/>
      <c r="AV163" s="35"/>
      <c r="AW163" s="35"/>
      <c r="AX163" s="15"/>
    </row>
    <row r="164" spans="34:50" ht="16.5" customHeight="1">
      <c r="AH164" s="127"/>
      <c r="AI164" s="126"/>
      <c r="AJ164" s="128"/>
      <c r="AK164" s="126"/>
      <c r="AL164" s="136"/>
      <c r="AP164" s="15"/>
      <c r="AQ164" s="46"/>
      <c r="AR164" s="15"/>
      <c r="AS164" s="35"/>
      <c r="AT164" s="35"/>
      <c r="AU164" s="35"/>
      <c r="AV164" s="35"/>
      <c r="AW164" s="35"/>
      <c r="AX164" s="15"/>
    </row>
    <row r="165" spans="34:50" ht="16.5" customHeight="1">
      <c r="AH165" s="127"/>
      <c r="AI165" s="126"/>
      <c r="AJ165" s="128"/>
      <c r="AK165" s="126"/>
      <c r="AL165" s="136"/>
      <c r="AP165" s="15"/>
      <c r="AQ165" s="46"/>
      <c r="AR165" s="15"/>
      <c r="AS165" s="35"/>
      <c r="AT165" s="35"/>
      <c r="AU165" s="35"/>
      <c r="AV165" s="35"/>
      <c r="AW165" s="35"/>
      <c r="AX165" s="15"/>
    </row>
    <row r="166" spans="34:50" ht="16.5" customHeight="1">
      <c r="AH166" s="127"/>
      <c r="AI166" s="126"/>
      <c r="AJ166" s="128"/>
      <c r="AK166" s="126"/>
      <c r="AL166" s="136"/>
      <c r="AP166" s="15"/>
      <c r="AQ166" s="46"/>
      <c r="AR166" s="15"/>
      <c r="AS166" s="35"/>
      <c r="AT166" s="35"/>
      <c r="AU166" s="35"/>
      <c r="AV166" s="35"/>
      <c r="AW166" s="35"/>
      <c r="AX166" s="15"/>
    </row>
    <row r="167" spans="34:50" ht="16.5" customHeight="1">
      <c r="AH167" s="127"/>
      <c r="AI167" s="126"/>
      <c r="AJ167" s="128"/>
      <c r="AK167" s="126"/>
      <c r="AL167" s="136"/>
      <c r="AP167" s="15"/>
      <c r="AQ167" s="46"/>
      <c r="AR167" s="15"/>
      <c r="AS167" s="35"/>
      <c r="AT167" s="35"/>
      <c r="AU167" s="35"/>
      <c r="AV167" s="35"/>
      <c r="AW167" s="35"/>
      <c r="AX167" s="15"/>
    </row>
    <row r="168" spans="34:50" ht="16.5" customHeight="1">
      <c r="AH168" s="127"/>
      <c r="AI168" s="126"/>
      <c r="AJ168" s="128"/>
      <c r="AK168" s="126"/>
      <c r="AL168" s="136"/>
      <c r="AP168" s="15"/>
      <c r="AQ168" s="46"/>
      <c r="AR168" s="15"/>
      <c r="AS168" s="35"/>
      <c r="AT168" s="35"/>
      <c r="AU168" s="35"/>
      <c r="AV168" s="35"/>
      <c r="AW168" s="35"/>
      <c r="AX168" s="15"/>
    </row>
    <row r="169" spans="34:50" ht="16.5" customHeight="1">
      <c r="AH169" s="127"/>
      <c r="AI169" s="126"/>
      <c r="AJ169" s="128"/>
      <c r="AK169" s="126"/>
      <c r="AL169" s="136"/>
      <c r="AP169" s="15"/>
      <c r="AQ169" s="46"/>
      <c r="AR169" s="15"/>
      <c r="AS169" s="35"/>
      <c r="AT169" s="35"/>
      <c r="AU169" s="35"/>
      <c r="AV169" s="35"/>
      <c r="AW169" s="35"/>
      <c r="AX169" s="15"/>
    </row>
    <row r="170" spans="34:50" ht="16.5" customHeight="1">
      <c r="AH170" s="127"/>
      <c r="AI170" s="126"/>
      <c r="AJ170" s="128"/>
      <c r="AK170" s="126"/>
      <c r="AL170" s="136"/>
      <c r="AP170" s="15"/>
      <c r="AQ170" s="46"/>
      <c r="AR170" s="15"/>
      <c r="AS170" s="35"/>
      <c r="AT170" s="35"/>
      <c r="AU170" s="35"/>
      <c r="AV170" s="35"/>
      <c r="AW170" s="35"/>
      <c r="AX170" s="15"/>
    </row>
    <row r="171" spans="34:50" ht="16.5" customHeight="1">
      <c r="AH171" s="127"/>
      <c r="AI171" s="126"/>
      <c r="AJ171" s="128"/>
      <c r="AK171" s="126"/>
      <c r="AL171" s="136"/>
      <c r="AP171" s="15"/>
      <c r="AQ171" s="46"/>
      <c r="AR171" s="15"/>
      <c r="AS171" s="35"/>
      <c r="AT171" s="35"/>
      <c r="AU171" s="35"/>
      <c r="AV171" s="35"/>
      <c r="AW171" s="35"/>
      <c r="AX171" s="15"/>
    </row>
    <row r="172" spans="34:50" ht="16.5" customHeight="1">
      <c r="AH172" s="127"/>
      <c r="AI172" s="126"/>
      <c r="AJ172" s="128"/>
      <c r="AK172" s="126"/>
      <c r="AL172" s="136"/>
      <c r="AP172" s="15"/>
      <c r="AQ172" s="46"/>
      <c r="AR172" s="15"/>
      <c r="AS172" s="35"/>
      <c r="AT172" s="35"/>
      <c r="AU172" s="35"/>
      <c r="AV172" s="35"/>
      <c r="AW172" s="35"/>
      <c r="AX172" s="15"/>
    </row>
    <row r="173" spans="34:50" ht="16.5" customHeight="1">
      <c r="AH173" s="127"/>
      <c r="AI173" s="126"/>
      <c r="AJ173" s="128"/>
      <c r="AK173" s="126"/>
      <c r="AL173" s="136"/>
      <c r="AP173" s="15"/>
      <c r="AQ173" s="46"/>
      <c r="AR173" s="15"/>
      <c r="AS173" s="35"/>
      <c r="AT173" s="35"/>
      <c r="AU173" s="35"/>
      <c r="AV173" s="35"/>
      <c r="AW173" s="35"/>
      <c r="AX173" s="15"/>
    </row>
    <row r="174" spans="34:50" ht="16.5" customHeight="1">
      <c r="AH174" s="127"/>
      <c r="AI174" s="126"/>
      <c r="AJ174" s="128"/>
      <c r="AK174" s="126"/>
      <c r="AL174" s="136"/>
      <c r="AP174" s="15"/>
      <c r="AQ174" s="46"/>
      <c r="AR174" s="15"/>
      <c r="AS174" s="35"/>
      <c r="AT174" s="35"/>
      <c r="AU174" s="35"/>
      <c r="AV174" s="35"/>
      <c r="AW174" s="35"/>
      <c r="AX174" s="15"/>
    </row>
    <row r="175" spans="34:50" ht="16.5" customHeight="1">
      <c r="AH175" s="127"/>
      <c r="AI175" s="126"/>
      <c r="AJ175" s="128"/>
      <c r="AK175" s="126"/>
      <c r="AL175" s="136"/>
      <c r="AP175" s="15"/>
      <c r="AQ175" s="46"/>
      <c r="AR175" s="15"/>
      <c r="AS175" s="35"/>
      <c r="AT175" s="35"/>
      <c r="AU175" s="35"/>
      <c r="AV175" s="35"/>
      <c r="AW175" s="35"/>
      <c r="AX175" s="15"/>
    </row>
    <row r="176" spans="34:50" ht="16.5" customHeight="1">
      <c r="AH176" s="127"/>
      <c r="AI176" s="126"/>
      <c r="AJ176" s="128"/>
      <c r="AK176" s="126"/>
      <c r="AL176" s="136"/>
      <c r="AP176" s="15"/>
      <c r="AQ176" s="46"/>
      <c r="AR176" s="15"/>
      <c r="AS176" s="35"/>
      <c r="AT176" s="35"/>
      <c r="AU176" s="35"/>
      <c r="AV176" s="35"/>
      <c r="AW176" s="35"/>
      <c r="AX176" s="15"/>
    </row>
    <row r="177" spans="34:50" ht="16.5" customHeight="1">
      <c r="AH177" s="127"/>
      <c r="AI177" s="126"/>
      <c r="AJ177" s="128"/>
      <c r="AK177" s="126"/>
      <c r="AL177" s="136"/>
      <c r="AP177" s="15"/>
      <c r="AQ177" s="46"/>
      <c r="AR177" s="15"/>
      <c r="AS177" s="35"/>
      <c r="AT177" s="35"/>
      <c r="AU177" s="35"/>
      <c r="AV177" s="35"/>
      <c r="AW177" s="35"/>
      <c r="AX177" s="15"/>
    </row>
    <row r="178" spans="34:50" ht="16.5" customHeight="1">
      <c r="AH178" s="127"/>
      <c r="AI178" s="126"/>
      <c r="AJ178" s="128"/>
      <c r="AK178" s="126"/>
      <c r="AL178" s="136"/>
      <c r="AP178" s="15"/>
      <c r="AQ178" s="46"/>
      <c r="AR178" s="15"/>
      <c r="AS178" s="35"/>
      <c r="AT178" s="35"/>
      <c r="AU178" s="35"/>
      <c r="AV178" s="35"/>
      <c r="AW178" s="35"/>
      <c r="AX178" s="15"/>
    </row>
    <row r="179" spans="34:50" ht="16.5" customHeight="1">
      <c r="AH179" s="127"/>
      <c r="AI179" s="126"/>
      <c r="AJ179" s="128"/>
      <c r="AK179" s="126"/>
      <c r="AL179" s="136"/>
      <c r="AP179" s="15"/>
      <c r="AQ179" s="46"/>
      <c r="AR179" s="15"/>
      <c r="AS179" s="35"/>
      <c r="AT179" s="35"/>
      <c r="AU179" s="35"/>
      <c r="AV179" s="35"/>
      <c r="AW179" s="35"/>
      <c r="AX179" s="15"/>
    </row>
    <row r="180" spans="34:50" ht="16.5" customHeight="1">
      <c r="AH180" s="127"/>
      <c r="AI180" s="126"/>
      <c r="AJ180" s="128"/>
      <c r="AK180" s="126"/>
      <c r="AL180" s="136"/>
      <c r="AP180" s="15"/>
      <c r="AQ180" s="46"/>
      <c r="AR180" s="15"/>
      <c r="AS180" s="35"/>
      <c r="AT180" s="35"/>
      <c r="AU180" s="35"/>
      <c r="AV180" s="35"/>
      <c r="AW180" s="35"/>
      <c r="AX180" s="15"/>
    </row>
    <row r="181" spans="34:50" ht="16.5" customHeight="1">
      <c r="AH181" s="127"/>
      <c r="AI181" s="126"/>
      <c r="AJ181" s="128"/>
      <c r="AK181" s="126"/>
      <c r="AL181" s="136"/>
      <c r="AP181" s="15"/>
      <c r="AQ181" s="46"/>
      <c r="AR181" s="15"/>
      <c r="AS181" s="35"/>
      <c r="AT181" s="35"/>
      <c r="AU181" s="35"/>
      <c r="AV181" s="35"/>
      <c r="AW181" s="35"/>
      <c r="AX181" s="15"/>
    </row>
    <row r="182" spans="34:50" ht="16.5" customHeight="1">
      <c r="AH182" s="127"/>
      <c r="AI182" s="126"/>
      <c r="AJ182" s="128"/>
      <c r="AK182" s="126"/>
      <c r="AL182" s="136"/>
      <c r="AP182" s="15"/>
      <c r="AQ182" s="46"/>
      <c r="AR182" s="15"/>
      <c r="AS182" s="35"/>
      <c r="AT182" s="35"/>
      <c r="AU182" s="35"/>
      <c r="AV182" s="35"/>
      <c r="AW182" s="35"/>
      <c r="AX182" s="15"/>
    </row>
    <row r="183" spans="34:50" ht="16.5" customHeight="1">
      <c r="AH183" s="127"/>
      <c r="AI183" s="126"/>
      <c r="AJ183" s="128"/>
      <c r="AK183" s="126"/>
      <c r="AL183" s="136"/>
      <c r="AP183" s="15"/>
      <c r="AQ183" s="46"/>
      <c r="AR183" s="15"/>
      <c r="AS183" s="35"/>
      <c r="AT183" s="35"/>
      <c r="AU183" s="35"/>
      <c r="AV183" s="35"/>
      <c r="AW183" s="35"/>
      <c r="AX183" s="15"/>
    </row>
    <row r="184" spans="34:50" ht="16.5" customHeight="1">
      <c r="AH184" s="127"/>
      <c r="AI184" s="126"/>
      <c r="AJ184" s="128"/>
      <c r="AK184" s="126"/>
      <c r="AL184" s="136"/>
      <c r="AP184" s="15"/>
      <c r="AQ184" s="46"/>
      <c r="AR184" s="15"/>
      <c r="AS184" s="35"/>
      <c r="AT184" s="35"/>
      <c r="AU184" s="35"/>
      <c r="AV184" s="35"/>
      <c r="AW184" s="35"/>
      <c r="AX184" s="15"/>
    </row>
    <row r="185" spans="34:50" ht="16.5" customHeight="1">
      <c r="AH185" s="127"/>
      <c r="AI185" s="126"/>
      <c r="AJ185" s="128"/>
      <c r="AK185" s="126"/>
      <c r="AL185" s="136"/>
      <c r="AP185" s="15"/>
      <c r="AQ185" s="46"/>
      <c r="AR185" s="15"/>
      <c r="AS185" s="35"/>
      <c r="AT185" s="35"/>
      <c r="AU185" s="35"/>
      <c r="AV185" s="35"/>
      <c r="AW185" s="35"/>
      <c r="AX185" s="15"/>
    </row>
    <row r="186" spans="34:50" ht="16.5" customHeight="1">
      <c r="AH186" s="127"/>
      <c r="AI186" s="126"/>
      <c r="AJ186" s="128"/>
      <c r="AK186" s="126"/>
      <c r="AL186" s="136"/>
      <c r="AP186" s="15"/>
      <c r="AQ186" s="46"/>
      <c r="AR186" s="15"/>
      <c r="AS186" s="35"/>
      <c r="AT186" s="35"/>
      <c r="AU186" s="35"/>
      <c r="AV186" s="35"/>
      <c r="AW186" s="35"/>
      <c r="AX186" s="15"/>
    </row>
    <row r="187" spans="34:50" ht="16.5" customHeight="1">
      <c r="AH187" s="127"/>
      <c r="AI187" s="126"/>
      <c r="AJ187" s="128"/>
      <c r="AK187" s="126"/>
      <c r="AL187" s="136"/>
      <c r="AP187" s="15"/>
      <c r="AQ187" s="46"/>
      <c r="AR187" s="15"/>
      <c r="AS187" s="35"/>
      <c r="AT187" s="35"/>
      <c r="AU187" s="35"/>
      <c r="AV187" s="35"/>
      <c r="AW187" s="35"/>
      <c r="AX187" s="15"/>
    </row>
    <row r="188" spans="34:50" ht="16.5" customHeight="1">
      <c r="AH188" s="127"/>
      <c r="AI188" s="126"/>
      <c r="AJ188" s="128"/>
      <c r="AK188" s="126"/>
      <c r="AL188" s="136"/>
      <c r="AP188" s="15"/>
      <c r="AQ188" s="46"/>
      <c r="AR188" s="15"/>
      <c r="AS188" s="35"/>
      <c r="AT188" s="35"/>
      <c r="AU188" s="35"/>
      <c r="AV188" s="35"/>
      <c r="AW188" s="35"/>
      <c r="AX188" s="15"/>
    </row>
    <row r="189" spans="34:50" ht="16.5" customHeight="1">
      <c r="AH189" s="127"/>
      <c r="AI189" s="126"/>
      <c r="AJ189" s="128"/>
      <c r="AK189" s="126"/>
      <c r="AL189" s="136"/>
      <c r="AP189" s="15"/>
      <c r="AQ189" s="46"/>
      <c r="AR189" s="15"/>
      <c r="AS189" s="35"/>
      <c r="AT189" s="35"/>
      <c r="AU189" s="35"/>
      <c r="AV189" s="35"/>
      <c r="AW189" s="35"/>
      <c r="AX189" s="15"/>
    </row>
    <row r="190" spans="34:50" ht="16.5" customHeight="1">
      <c r="AH190" s="127"/>
      <c r="AI190" s="126"/>
      <c r="AJ190" s="128"/>
      <c r="AK190" s="126"/>
      <c r="AL190" s="136"/>
      <c r="AP190" s="15"/>
      <c r="AQ190" s="46"/>
      <c r="AR190" s="15"/>
      <c r="AS190" s="35"/>
      <c r="AT190" s="35"/>
      <c r="AU190" s="35"/>
      <c r="AV190" s="35"/>
      <c r="AW190" s="35"/>
      <c r="AX190" s="15"/>
    </row>
    <row r="191" spans="34:50" ht="16.5" customHeight="1">
      <c r="AH191" s="127"/>
      <c r="AI191" s="126"/>
      <c r="AJ191" s="128"/>
      <c r="AK191" s="126"/>
      <c r="AL191" s="136"/>
      <c r="AP191" s="15"/>
      <c r="AQ191" s="46"/>
      <c r="AR191" s="15"/>
      <c r="AS191" s="35"/>
      <c r="AT191" s="35"/>
      <c r="AU191" s="35"/>
      <c r="AV191" s="35"/>
      <c r="AW191" s="35"/>
      <c r="AX191" s="15"/>
    </row>
    <row r="192" spans="34:50" ht="16.5" customHeight="1">
      <c r="AH192" s="127"/>
      <c r="AI192" s="126"/>
      <c r="AJ192" s="128"/>
      <c r="AK192" s="126"/>
      <c r="AL192" s="136"/>
      <c r="AP192" s="15"/>
      <c r="AQ192" s="46"/>
      <c r="AR192" s="15"/>
      <c r="AS192" s="35"/>
      <c r="AT192" s="35"/>
      <c r="AU192" s="35"/>
      <c r="AV192" s="35"/>
      <c r="AW192" s="35"/>
      <c r="AX192" s="15"/>
    </row>
    <row r="193" spans="34:50" ht="16.5" customHeight="1">
      <c r="AH193" s="127"/>
      <c r="AI193" s="126"/>
      <c r="AJ193" s="128"/>
      <c r="AK193" s="126"/>
      <c r="AL193" s="136"/>
      <c r="AP193" s="15"/>
      <c r="AQ193" s="46"/>
      <c r="AR193" s="15"/>
      <c r="AS193" s="35"/>
      <c r="AT193" s="35"/>
      <c r="AU193" s="35"/>
      <c r="AV193" s="35"/>
      <c r="AW193" s="35"/>
      <c r="AX193" s="15"/>
    </row>
    <row r="194" spans="34:50" ht="16.5" customHeight="1">
      <c r="AH194" s="127"/>
      <c r="AI194" s="126"/>
      <c r="AJ194" s="128"/>
      <c r="AK194" s="126"/>
      <c r="AL194" s="136"/>
      <c r="AP194" s="15"/>
      <c r="AQ194" s="46"/>
      <c r="AR194" s="15"/>
      <c r="AS194" s="35"/>
      <c r="AT194" s="35"/>
      <c r="AU194" s="35"/>
      <c r="AV194" s="35"/>
      <c r="AW194" s="35"/>
      <c r="AX194" s="15"/>
    </row>
    <row r="195" spans="34:50" ht="16.5" customHeight="1">
      <c r="AH195" s="127"/>
      <c r="AI195" s="126"/>
      <c r="AJ195" s="128"/>
      <c r="AK195" s="126"/>
      <c r="AL195" s="136"/>
      <c r="AP195" s="15"/>
      <c r="AQ195" s="46"/>
      <c r="AR195" s="15"/>
      <c r="AS195" s="35"/>
      <c r="AT195" s="35"/>
      <c r="AU195" s="35"/>
      <c r="AV195" s="35"/>
      <c r="AW195" s="35"/>
      <c r="AX195" s="15"/>
    </row>
    <row r="196" spans="34:50" ht="16.5" customHeight="1">
      <c r="AH196" s="127"/>
      <c r="AI196" s="126"/>
      <c r="AJ196" s="128"/>
      <c r="AK196" s="126"/>
      <c r="AL196" s="136"/>
      <c r="AP196" s="15"/>
      <c r="AQ196" s="46"/>
      <c r="AR196" s="15"/>
      <c r="AS196" s="35"/>
      <c r="AT196" s="35"/>
      <c r="AU196" s="35"/>
      <c r="AV196" s="35"/>
      <c r="AW196" s="35"/>
      <c r="AX196" s="15"/>
    </row>
    <row r="197" spans="34:50" ht="16.5" customHeight="1">
      <c r="AH197" s="127"/>
      <c r="AI197" s="126"/>
      <c r="AJ197" s="128"/>
      <c r="AK197" s="126"/>
      <c r="AL197" s="136"/>
      <c r="AP197" s="15"/>
      <c r="AQ197" s="46"/>
      <c r="AR197" s="15"/>
      <c r="AS197" s="35"/>
      <c r="AT197" s="35"/>
      <c r="AU197" s="35"/>
      <c r="AV197" s="35"/>
      <c r="AW197" s="35"/>
      <c r="AX197" s="15"/>
    </row>
    <row r="198" spans="34:50" ht="16.5" customHeight="1">
      <c r="AH198" s="127"/>
      <c r="AI198" s="126"/>
      <c r="AJ198" s="128"/>
      <c r="AK198" s="126"/>
      <c r="AL198" s="136"/>
      <c r="AP198" s="15"/>
      <c r="AQ198" s="46"/>
      <c r="AR198" s="15"/>
      <c r="AS198" s="35"/>
      <c r="AT198" s="35"/>
      <c r="AU198" s="35"/>
      <c r="AV198" s="35"/>
      <c r="AW198" s="35"/>
      <c r="AX198" s="15"/>
    </row>
    <row r="199" spans="34:50" ht="16.5" customHeight="1">
      <c r="AH199" s="127"/>
      <c r="AI199" s="126"/>
      <c r="AJ199" s="128"/>
      <c r="AK199" s="126"/>
      <c r="AL199" s="136"/>
      <c r="AP199" s="15"/>
      <c r="AQ199" s="46"/>
      <c r="AR199" s="15"/>
      <c r="AS199" s="35"/>
      <c r="AT199" s="35"/>
      <c r="AU199" s="35"/>
      <c r="AV199" s="35"/>
      <c r="AW199" s="35"/>
      <c r="AX199" s="15"/>
    </row>
    <row r="200" spans="34:50" ht="16.5" customHeight="1">
      <c r="AH200" s="127"/>
      <c r="AI200" s="126"/>
      <c r="AJ200" s="128"/>
      <c r="AK200" s="126"/>
      <c r="AL200" s="136"/>
      <c r="AP200" s="15"/>
      <c r="AQ200" s="46"/>
      <c r="AR200" s="15"/>
      <c r="AS200" s="35"/>
      <c r="AT200" s="35"/>
      <c r="AU200" s="35"/>
      <c r="AV200" s="35"/>
      <c r="AW200" s="35"/>
      <c r="AX200" s="15"/>
    </row>
    <row r="201" spans="34:50" ht="16.5" customHeight="1">
      <c r="AH201" s="127"/>
      <c r="AI201" s="126"/>
      <c r="AJ201" s="128"/>
      <c r="AK201" s="126"/>
      <c r="AL201" s="136"/>
      <c r="AP201" s="15"/>
      <c r="AQ201" s="46"/>
      <c r="AR201" s="15"/>
      <c r="AS201" s="35"/>
      <c r="AT201" s="35"/>
      <c r="AU201" s="35"/>
      <c r="AV201" s="35"/>
      <c r="AW201" s="35"/>
      <c r="AX201" s="15"/>
    </row>
    <row r="202" spans="34:50" ht="16.5" customHeight="1">
      <c r="AH202" s="127"/>
      <c r="AI202" s="126"/>
      <c r="AJ202" s="128"/>
      <c r="AK202" s="126"/>
      <c r="AL202" s="136"/>
      <c r="AP202" s="15"/>
      <c r="AQ202" s="46"/>
      <c r="AR202" s="15"/>
      <c r="AS202" s="35"/>
      <c r="AT202" s="35"/>
      <c r="AU202" s="35"/>
      <c r="AV202" s="35"/>
      <c r="AW202" s="35"/>
      <c r="AX202" s="15"/>
    </row>
    <row r="203" spans="34:50" ht="16.5" customHeight="1">
      <c r="AH203" s="127"/>
      <c r="AI203" s="126"/>
      <c r="AJ203" s="128"/>
      <c r="AK203" s="126"/>
      <c r="AL203" s="136"/>
      <c r="AP203" s="15"/>
      <c r="AQ203" s="46"/>
      <c r="AR203" s="15"/>
      <c r="AS203" s="35"/>
      <c r="AT203" s="35"/>
      <c r="AU203" s="35"/>
      <c r="AV203" s="35"/>
      <c r="AW203" s="35"/>
      <c r="AX203" s="15"/>
    </row>
    <row r="204" spans="34:50" ht="16.5" customHeight="1">
      <c r="AH204" s="127"/>
      <c r="AI204" s="126"/>
      <c r="AJ204" s="128"/>
      <c r="AK204" s="126"/>
      <c r="AL204" s="136"/>
      <c r="AP204" s="15"/>
      <c r="AQ204" s="46"/>
      <c r="AR204" s="15"/>
      <c r="AS204" s="35"/>
      <c r="AT204" s="35"/>
      <c r="AU204" s="35"/>
      <c r="AV204" s="35"/>
      <c r="AW204" s="35"/>
      <c r="AX204" s="15"/>
    </row>
    <row r="205" spans="34:50" ht="16.5" customHeight="1">
      <c r="AH205" s="127"/>
      <c r="AI205" s="126"/>
      <c r="AJ205" s="128"/>
      <c r="AK205" s="126"/>
      <c r="AL205" s="136"/>
      <c r="AP205" s="15"/>
      <c r="AQ205" s="46"/>
      <c r="AR205" s="15"/>
      <c r="AS205" s="35"/>
      <c r="AT205" s="35"/>
      <c r="AU205" s="35"/>
      <c r="AV205" s="35"/>
      <c r="AW205" s="35"/>
      <c r="AX205" s="15"/>
    </row>
    <row r="206" spans="34:50" ht="16.5" customHeight="1">
      <c r="AH206" s="127"/>
      <c r="AI206" s="126"/>
      <c r="AJ206" s="128"/>
      <c r="AK206" s="126"/>
      <c r="AL206" s="136"/>
      <c r="AP206" s="15"/>
      <c r="AQ206" s="46"/>
      <c r="AR206" s="15"/>
      <c r="AS206" s="35"/>
      <c r="AT206" s="35"/>
      <c r="AU206" s="35"/>
      <c r="AV206" s="35"/>
      <c r="AW206" s="35"/>
      <c r="AX206" s="15"/>
    </row>
    <row r="207" spans="34:50" ht="16.5" customHeight="1">
      <c r="AH207" s="127"/>
      <c r="AI207" s="126"/>
      <c r="AJ207" s="128"/>
      <c r="AK207" s="126"/>
      <c r="AL207" s="136"/>
      <c r="AP207" s="15"/>
      <c r="AQ207" s="46"/>
      <c r="AR207" s="15"/>
      <c r="AS207" s="35"/>
      <c r="AT207" s="35"/>
      <c r="AU207" s="35"/>
      <c r="AV207" s="35"/>
      <c r="AW207" s="35"/>
      <c r="AX207" s="15"/>
    </row>
    <row r="208" spans="34:50" ht="16.5" customHeight="1">
      <c r="AH208" s="127"/>
      <c r="AI208" s="126"/>
      <c r="AJ208" s="128"/>
      <c r="AK208" s="126"/>
      <c r="AL208" s="136"/>
      <c r="AP208" s="15"/>
      <c r="AQ208" s="46"/>
      <c r="AR208" s="15"/>
      <c r="AS208" s="35"/>
      <c r="AT208" s="35"/>
      <c r="AU208" s="35"/>
      <c r="AV208" s="35"/>
      <c r="AW208" s="35"/>
      <c r="AX208" s="15"/>
    </row>
    <row r="209" spans="34:50" ht="16.5" customHeight="1">
      <c r="AH209" s="127"/>
      <c r="AI209" s="126"/>
      <c r="AJ209" s="128"/>
      <c r="AK209" s="126"/>
      <c r="AL209" s="136"/>
      <c r="AP209" s="15"/>
      <c r="AQ209" s="46"/>
      <c r="AR209" s="15"/>
      <c r="AS209" s="35"/>
      <c r="AT209" s="35"/>
      <c r="AU209" s="35"/>
      <c r="AV209" s="35"/>
      <c r="AW209" s="35"/>
      <c r="AX209" s="15"/>
    </row>
    <row r="210" spans="34:50" ht="16.5" customHeight="1">
      <c r="AH210" s="127"/>
      <c r="AI210" s="126"/>
      <c r="AJ210" s="128"/>
      <c r="AK210" s="126"/>
      <c r="AL210" s="136"/>
      <c r="AP210" s="15"/>
      <c r="AQ210" s="46"/>
      <c r="AR210" s="15"/>
      <c r="AS210" s="35"/>
      <c r="AT210" s="35"/>
      <c r="AU210" s="35"/>
      <c r="AV210" s="35"/>
      <c r="AW210" s="35"/>
      <c r="AX210" s="15"/>
    </row>
    <row r="211" spans="34:50" ht="16.5" customHeight="1">
      <c r="AH211" s="127"/>
      <c r="AI211" s="126"/>
      <c r="AJ211" s="128"/>
      <c r="AK211" s="126"/>
      <c r="AL211" s="136"/>
      <c r="AP211" s="15"/>
      <c r="AQ211" s="46"/>
      <c r="AR211" s="15"/>
      <c r="AS211" s="35"/>
      <c r="AT211" s="35"/>
      <c r="AU211" s="35"/>
      <c r="AV211" s="35"/>
      <c r="AW211" s="35"/>
      <c r="AX211" s="15"/>
    </row>
    <row r="212" spans="34:50" ht="16.5" customHeight="1">
      <c r="AH212" s="127"/>
      <c r="AI212" s="126"/>
      <c r="AJ212" s="128"/>
      <c r="AK212" s="126"/>
      <c r="AL212" s="136"/>
      <c r="AP212" s="15"/>
      <c r="AQ212" s="46"/>
      <c r="AR212" s="15"/>
      <c r="AS212" s="35"/>
      <c r="AT212" s="35"/>
      <c r="AU212" s="35"/>
      <c r="AV212" s="35"/>
      <c r="AW212" s="35"/>
      <c r="AX212" s="15"/>
    </row>
    <row r="213" spans="34:50" ht="16.5" customHeight="1">
      <c r="AH213" s="127"/>
      <c r="AI213" s="126"/>
      <c r="AJ213" s="128"/>
      <c r="AK213" s="126"/>
      <c r="AL213" s="136"/>
      <c r="AP213" s="15"/>
      <c r="AQ213" s="46"/>
      <c r="AR213" s="15"/>
      <c r="AS213" s="35"/>
      <c r="AT213" s="35"/>
      <c r="AU213" s="35"/>
      <c r="AV213" s="35"/>
      <c r="AW213" s="35"/>
      <c r="AX213" s="15"/>
    </row>
    <row r="214" spans="34:50" ht="16.5" customHeight="1">
      <c r="AH214" s="127"/>
      <c r="AI214" s="126"/>
      <c r="AJ214" s="128"/>
      <c r="AK214" s="126"/>
      <c r="AL214" s="136"/>
      <c r="AP214" s="15"/>
      <c r="AQ214" s="46"/>
      <c r="AR214" s="15"/>
      <c r="AS214" s="35"/>
      <c r="AT214" s="35"/>
      <c r="AU214" s="35"/>
      <c r="AV214" s="35"/>
      <c r="AW214" s="35"/>
      <c r="AX214" s="15"/>
    </row>
    <row r="215" spans="34:50" ht="16.5" customHeight="1">
      <c r="AH215" s="127"/>
      <c r="AI215" s="126"/>
      <c r="AJ215" s="128"/>
      <c r="AK215" s="126"/>
      <c r="AL215" s="136"/>
      <c r="AP215" s="15"/>
      <c r="AQ215" s="46"/>
      <c r="AR215" s="15"/>
      <c r="AS215" s="35"/>
      <c r="AT215" s="35"/>
      <c r="AU215" s="35"/>
      <c r="AV215" s="35"/>
      <c r="AW215" s="35"/>
      <c r="AX215" s="15"/>
    </row>
    <row r="216" spans="34:50" ht="16.5" customHeight="1">
      <c r="AH216" s="127"/>
      <c r="AI216" s="126"/>
      <c r="AJ216" s="128"/>
      <c r="AK216" s="126"/>
      <c r="AL216" s="136"/>
      <c r="AP216" s="15"/>
      <c r="AQ216" s="46"/>
      <c r="AR216" s="15"/>
      <c r="AS216" s="35"/>
      <c r="AT216" s="35"/>
      <c r="AU216" s="35"/>
      <c r="AV216" s="35"/>
      <c r="AW216" s="35"/>
      <c r="AX216" s="15"/>
    </row>
    <row r="217" spans="34:50" ht="16.5" customHeight="1">
      <c r="AH217" s="127"/>
      <c r="AI217" s="126"/>
      <c r="AJ217" s="128"/>
      <c r="AK217" s="126"/>
      <c r="AL217" s="136"/>
      <c r="AP217" s="15"/>
      <c r="AQ217" s="46"/>
      <c r="AR217" s="15"/>
      <c r="AS217" s="35"/>
      <c r="AT217" s="35"/>
      <c r="AU217" s="35"/>
      <c r="AV217" s="35"/>
      <c r="AW217" s="35"/>
      <c r="AX217" s="15"/>
    </row>
    <row r="218" spans="34:50" ht="16.5" customHeight="1">
      <c r="AH218" s="127"/>
      <c r="AI218" s="126"/>
      <c r="AJ218" s="128"/>
      <c r="AK218" s="126"/>
      <c r="AL218" s="136"/>
      <c r="AP218" s="15"/>
      <c r="AQ218" s="46"/>
      <c r="AR218" s="15"/>
      <c r="AS218" s="35"/>
      <c r="AT218" s="35"/>
      <c r="AU218" s="35"/>
      <c r="AV218" s="35"/>
      <c r="AW218" s="35"/>
      <c r="AX218" s="15"/>
    </row>
    <row r="219" spans="34:50" ht="16.5" customHeight="1">
      <c r="AH219" s="127"/>
      <c r="AI219" s="126"/>
      <c r="AJ219" s="128"/>
      <c r="AK219" s="126"/>
      <c r="AL219" s="136"/>
      <c r="AP219" s="15"/>
      <c r="AQ219" s="46"/>
      <c r="AR219" s="15"/>
      <c r="AS219" s="35"/>
      <c r="AT219" s="35"/>
      <c r="AU219" s="35"/>
      <c r="AV219" s="35"/>
      <c r="AW219" s="35"/>
      <c r="AX219" s="15"/>
    </row>
    <row r="220" spans="34:50" ht="16.5" customHeight="1">
      <c r="AH220" s="127"/>
      <c r="AI220" s="126"/>
      <c r="AJ220" s="128"/>
      <c r="AK220" s="126"/>
      <c r="AL220" s="136"/>
      <c r="AP220" s="15"/>
      <c r="AQ220" s="46"/>
      <c r="AR220" s="15"/>
      <c r="AS220" s="35"/>
      <c r="AT220" s="35"/>
      <c r="AU220" s="35"/>
      <c r="AV220" s="35"/>
      <c r="AW220" s="35"/>
      <c r="AX220" s="15"/>
    </row>
    <row r="221" spans="34:50" ht="16.5" customHeight="1">
      <c r="AH221" s="127"/>
      <c r="AI221" s="126"/>
      <c r="AJ221" s="128"/>
      <c r="AK221" s="126"/>
      <c r="AL221" s="136"/>
      <c r="AP221" s="15"/>
      <c r="AQ221" s="46"/>
      <c r="AR221" s="15"/>
      <c r="AS221" s="35"/>
      <c r="AT221" s="35"/>
      <c r="AU221" s="35"/>
      <c r="AV221" s="35"/>
      <c r="AW221" s="35"/>
      <c r="AX221" s="15"/>
    </row>
    <row r="222" spans="34:50" ht="16.5" customHeight="1">
      <c r="AH222" s="127"/>
      <c r="AI222" s="126"/>
      <c r="AJ222" s="128"/>
      <c r="AK222" s="126"/>
      <c r="AL222" s="136"/>
      <c r="AP222" s="15"/>
      <c r="AQ222" s="46"/>
      <c r="AR222" s="15"/>
      <c r="AS222" s="35"/>
      <c r="AT222" s="35"/>
      <c r="AU222" s="35"/>
      <c r="AV222" s="35"/>
      <c r="AW222" s="35"/>
      <c r="AX222" s="15"/>
    </row>
    <row r="223" spans="34:50" ht="16.5" customHeight="1">
      <c r="AH223" s="127"/>
      <c r="AI223" s="126"/>
      <c r="AJ223" s="128"/>
      <c r="AK223" s="126"/>
      <c r="AL223" s="136"/>
      <c r="AP223" s="15"/>
      <c r="AQ223" s="46"/>
      <c r="AR223" s="15"/>
      <c r="AS223" s="35"/>
      <c r="AT223" s="35"/>
      <c r="AU223" s="35"/>
      <c r="AV223" s="35"/>
      <c r="AW223" s="35"/>
      <c r="AX223" s="15"/>
    </row>
    <row r="224" spans="34:50" ht="16.5" customHeight="1">
      <c r="AH224" s="127"/>
      <c r="AI224" s="126"/>
      <c r="AJ224" s="128"/>
      <c r="AK224" s="126"/>
      <c r="AL224" s="136"/>
      <c r="AP224" s="15"/>
      <c r="AQ224" s="46"/>
      <c r="AR224" s="15"/>
      <c r="AS224" s="35"/>
      <c r="AT224" s="35"/>
      <c r="AU224" s="35"/>
      <c r="AV224" s="35"/>
      <c r="AW224" s="35"/>
      <c r="AX224" s="15"/>
    </row>
    <row r="225" spans="34:50" ht="16.5" customHeight="1">
      <c r="AH225" s="127"/>
      <c r="AI225" s="126"/>
      <c r="AJ225" s="128"/>
      <c r="AK225" s="126"/>
      <c r="AL225" s="136"/>
      <c r="AP225" s="15"/>
      <c r="AQ225" s="46"/>
      <c r="AR225" s="15"/>
      <c r="AS225" s="35"/>
      <c r="AT225" s="35"/>
      <c r="AU225" s="35"/>
      <c r="AV225" s="35"/>
      <c r="AW225" s="35"/>
      <c r="AX225" s="15"/>
    </row>
    <row r="226" spans="34:50" ht="16.5" customHeight="1">
      <c r="AH226" s="127"/>
      <c r="AI226" s="126"/>
      <c r="AJ226" s="128"/>
      <c r="AK226" s="126"/>
      <c r="AL226" s="136"/>
      <c r="AP226" s="15"/>
      <c r="AQ226" s="46"/>
      <c r="AR226" s="15"/>
      <c r="AS226" s="35"/>
      <c r="AT226" s="35"/>
      <c r="AU226" s="35"/>
      <c r="AV226" s="35"/>
      <c r="AW226" s="35"/>
      <c r="AX226" s="15"/>
    </row>
    <row r="227" spans="34:50" ht="16.5" customHeight="1">
      <c r="AH227" s="127"/>
      <c r="AI227" s="126"/>
      <c r="AJ227" s="128"/>
      <c r="AK227" s="126"/>
      <c r="AL227" s="136"/>
      <c r="AP227" s="15"/>
      <c r="AQ227" s="46"/>
      <c r="AR227" s="15"/>
      <c r="AS227" s="35"/>
      <c r="AT227" s="35"/>
      <c r="AU227" s="35"/>
      <c r="AV227" s="35"/>
      <c r="AW227" s="35"/>
      <c r="AX227" s="15"/>
    </row>
    <row r="228" spans="34:50" ht="16.5" customHeight="1">
      <c r="AH228" s="127"/>
      <c r="AI228" s="126"/>
      <c r="AJ228" s="128"/>
      <c r="AK228" s="126"/>
      <c r="AL228" s="136"/>
      <c r="AP228" s="15"/>
      <c r="AQ228" s="46"/>
      <c r="AR228" s="15"/>
      <c r="AS228" s="35"/>
      <c r="AT228" s="35"/>
      <c r="AU228" s="35"/>
      <c r="AV228" s="35"/>
      <c r="AW228" s="35"/>
      <c r="AX228" s="15"/>
    </row>
    <row r="229" spans="34:50" ht="16.5" customHeight="1">
      <c r="AH229" s="127"/>
      <c r="AI229" s="126"/>
      <c r="AJ229" s="128"/>
      <c r="AK229" s="126"/>
      <c r="AL229" s="136"/>
      <c r="AP229" s="15"/>
      <c r="AQ229" s="46"/>
      <c r="AR229" s="15"/>
      <c r="AS229" s="35"/>
      <c r="AT229" s="35"/>
      <c r="AU229" s="35"/>
      <c r="AV229" s="35"/>
      <c r="AW229" s="35"/>
      <c r="AX229" s="15"/>
    </row>
    <row r="230" spans="34:50" ht="16.5" customHeight="1">
      <c r="AH230" s="127"/>
      <c r="AI230" s="126"/>
      <c r="AJ230" s="128"/>
      <c r="AK230" s="126"/>
      <c r="AL230" s="136"/>
      <c r="AP230" s="15"/>
      <c r="AQ230" s="46"/>
      <c r="AR230" s="15"/>
      <c r="AS230" s="35"/>
      <c r="AT230" s="35"/>
      <c r="AU230" s="35"/>
      <c r="AV230" s="35"/>
      <c r="AW230" s="35"/>
      <c r="AX230" s="15"/>
    </row>
    <row r="231" spans="34:50" ht="16.5" customHeight="1">
      <c r="AH231" s="127"/>
      <c r="AI231" s="126"/>
      <c r="AJ231" s="128"/>
      <c r="AK231" s="126"/>
      <c r="AL231" s="136"/>
      <c r="AP231" s="15"/>
      <c r="AQ231" s="46"/>
      <c r="AR231" s="15"/>
      <c r="AS231" s="35"/>
      <c r="AT231" s="35"/>
      <c r="AU231" s="35"/>
      <c r="AV231" s="35"/>
      <c r="AW231" s="35"/>
      <c r="AX231" s="15"/>
    </row>
    <row r="232" spans="34:50" ht="16.5" customHeight="1">
      <c r="AH232" s="127"/>
      <c r="AI232" s="126"/>
      <c r="AJ232" s="128"/>
      <c r="AK232" s="126"/>
      <c r="AL232" s="136"/>
      <c r="AP232" s="15"/>
      <c r="AQ232" s="46"/>
      <c r="AR232" s="15"/>
      <c r="AS232" s="35"/>
      <c r="AT232" s="35"/>
      <c r="AU232" s="35"/>
      <c r="AV232" s="35"/>
      <c r="AW232" s="35"/>
      <c r="AX232" s="15"/>
    </row>
    <row r="233" spans="34:50" ht="16.5" customHeight="1">
      <c r="AH233" s="127"/>
      <c r="AI233" s="126"/>
      <c r="AJ233" s="128"/>
      <c r="AK233" s="126"/>
      <c r="AL233" s="136"/>
      <c r="AP233" s="15"/>
      <c r="AQ233" s="46"/>
      <c r="AR233" s="15"/>
      <c r="AS233" s="35"/>
      <c r="AT233" s="35"/>
      <c r="AU233" s="35"/>
      <c r="AV233" s="35"/>
      <c r="AW233" s="35"/>
      <c r="AX233" s="15"/>
    </row>
    <row r="234" spans="34:50" ht="16.5" customHeight="1">
      <c r="AH234" s="127"/>
      <c r="AI234" s="126"/>
      <c r="AJ234" s="128"/>
      <c r="AK234" s="126"/>
      <c r="AL234" s="136"/>
      <c r="AP234" s="15"/>
      <c r="AQ234" s="46"/>
      <c r="AR234" s="15"/>
      <c r="AS234" s="35"/>
      <c r="AT234" s="35"/>
      <c r="AU234" s="35"/>
      <c r="AV234" s="35"/>
      <c r="AW234" s="35"/>
      <c r="AX234" s="15"/>
    </row>
    <row r="235" spans="34:50" ht="16.5" customHeight="1">
      <c r="AH235" s="127"/>
      <c r="AI235" s="126"/>
      <c r="AJ235" s="128"/>
      <c r="AK235" s="126"/>
      <c r="AL235" s="136"/>
      <c r="AP235" s="15"/>
      <c r="AQ235" s="46"/>
      <c r="AR235" s="15"/>
      <c r="AS235" s="35"/>
      <c r="AT235" s="35"/>
      <c r="AU235" s="35"/>
      <c r="AV235" s="35"/>
      <c r="AW235" s="35"/>
      <c r="AX235" s="15"/>
    </row>
    <row r="236" spans="34:50" ht="16.5" customHeight="1">
      <c r="AH236" s="127"/>
      <c r="AI236" s="126"/>
      <c r="AJ236" s="128"/>
      <c r="AK236" s="126"/>
      <c r="AL236" s="136"/>
      <c r="AP236" s="15"/>
      <c r="AQ236" s="46"/>
      <c r="AR236" s="15"/>
      <c r="AS236" s="35"/>
      <c r="AT236" s="35"/>
      <c r="AU236" s="35"/>
      <c r="AV236" s="35"/>
      <c r="AW236" s="35"/>
      <c r="AX236" s="15"/>
    </row>
    <row r="237" spans="34:50" ht="16.5" customHeight="1">
      <c r="AH237" s="127"/>
      <c r="AI237" s="126"/>
      <c r="AJ237" s="128"/>
      <c r="AK237" s="126"/>
      <c r="AL237" s="136"/>
      <c r="AP237" s="15"/>
      <c r="AQ237" s="46"/>
      <c r="AR237" s="15"/>
      <c r="AS237" s="35"/>
      <c r="AT237" s="35"/>
      <c r="AU237" s="35"/>
      <c r="AV237" s="35"/>
      <c r="AW237" s="35"/>
      <c r="AX237" s="15"/>
    </row>
    <row r="238" spans="34:50" ht="16.5" customHeight="1">
      <c r="AH238" s="127"/>
      <c r="AI238" s="126"/>
      <c r="AJ238" s="128"/>
      <c r="AK238" s="126"/>
      <c r="AL238" s="136"/>
      <c r="AP238" s="15"/>
      <c r="AQ238" s="46"/>
      <c r="AR238" s="15"/>
      <c r="AS238" s="35"/>
      <c r="AT238" s="35"/>
      <c r="AU238" s="35"/>
      <c r="AV238" s="35"/>
      <c r="AW238" s="35"/>
      <c r="AX238" s="15"/>
    </row>
    <row r="239" spans="34:50" ht="16.5" customHeight="1">
      <c r="AH239" s="127"/>
      <c r="AI239" s="126"/>
      <c r="AJ239" s="128"/>
      <c r="AK239" s="126"/>
      <c r="AL239" s="136"/>
      <c r="AP239" s="15"/>
      <c r="AQ239" s="46"/>
      <c r="AR239" s="15"/>
      <c r="AS239" s="35"/>
      <c r="AT239" s="35"/>
      <c r="AU239" s="35"/>
      <c r="AV239" s="35"/>
      <c r="AW239" s="35"/>
      <c r="AX239" s="15"/>
    </row>
    <row r="240" spans="34:50" ht="16.5" customHeight="1">
      <c r="AH240" s="127"/>
      <c r="AI240" s="126"/>
      <c r="AJ240" s="128"/>
      <c r="AK240" s="126"/>
      <c r="AL240" s="136"/>
      <c r="AP240" s="15"/>
      <c r="AQ240" s="46"/>
      <c r="AR240" s="15"/>
      <c r="AS240" s="35"/>
      <c r="AT240" s="35"/>
      <c r="AU240" s="35"/>
      <c r="AV240" s="35"/>
      <c r="AW240" s="35"/>
      <c r="AX240" s="15"/>
    </row>
    <row r="241" spans="34:50" ht="16.5" customHeight="1">
      <c r="AH241" s="127"/>
      <c r="AI241" s="126"/>
      <c r="AJ241" s="128"/>
      <c r="AK241" s="126"/>
      <c r="AL241" s="136"/>
      <c r="AP241" s="15"/>
      <c r="AQ241" s="46"/>
      <c r="AR241" s="15"/>
      <c r="AS241" s="35"/>
      <c r="AT241" s="35"/>
      <c r="AU241" s="35"/>
      <c r="AV241" s="35"/>
      <c r="AW241" s="35"/>
      <c r="AX241" s="15"/>
    </row>
    <row r="242" spans="34:50" ht="16.5" customHeight="1">
      <c r="AH242" s="127"/>
      <c r="AI242" s="126"/>
      <c r="AJ242" s="128"/>
      <c r="AK242" s="126"/>
      <c r="AL242" s="136"/>
      <c r="AP242" s="15"/>
      <c r="AQ242" s="46"/>
      <c r="AR242" s="15"/>
      <c r="AS242" s="35"/>
      <c r="AT242" s="35"/>
      <c r="AU242" s="35"/>
      <c r="AV242" s="35"/>
      <c r="AW242" s="35"/>
      <c r="AX242" s="15"/>
    </row>
    <row r="243" spans="34:50" ht="16.5" customHeight="1">
      <c r="AH243" s="127"/>
      <c r="AI243" s="126"/>
      <c r="AJ243" s="128"/>
      <c r="AK243" s="126"/>
      <c r="AL243" s="136"/>
      <c r="AP243" s="15"/>
      <c r="AQ243" s="46"/>
      <c r="AR243" s="15"/>
      <c r="AS243" s="35"/>
      <c r="AT243" s="35"/>
      <c r="AU243" s="35"/>
      <c r="AV243" s="35"/>
      <c r="AW243" s="35"/>
      <c r="AX243" s="15"/>
    </row>
    <row r="244" spans="34:50" ht="16.5" customHeight="1">
      <c r="AH244" s="127"/>
      <c r="AI244" s="126"/>
      <c r="AJ244" s="128"/>
      <c r="AK244" s="126"/>
      <c r="AL244" s="136"/>
      <c r="AP244" s="15"/>
      <c r="AQ244" s="46"/>
      <c r="AR244" s="15"/>
      <c r="AS244" s="35"/>
      <c r="AT244" s="35"/>
      <c r="AU244" s="35"/>
      <c r="AV244" s="35"/>
      <c r="AW244" s="35"/>
      <c r="AX244" s="15"/>
    </row>
    <row r="245" spans="34:50" ht="16.5" customHeight="1">
      <c r="AH245" s="127"/>
      <c r="AI245" s="126"/>
      <c r="AJ245" s="128"/>
      <c r="AK245" s="126"/>
      <c r="AL245" s="136"/>
      <c r="AP245" s="15"/>
      <c r="AQ245" s="46"/>
      <c r="AR245" s="15"/>
      <c r="AS245" s="35"/>
      <c r="AT245" s="35"/>
      <c r="AU245" s="35"/>
      <c r="AV245" s="35"/>
      <c r="AW245" s="35"/>
      <c r="AX245" s="15"/>
    </row>
    <row r="246" spans="34:50" ht="16.5" customHeight="1">
      <c r="AH246" s="127"/>
      <c r="AI246" s="126"/>
      <c r="AJ246" s="128"/>
      <c r="AK246" s="126"/>
      <c r="AL246" s="136"/>
      <c r="AP246" s="15"/>
      <c r="AQ246" s="46"/>
      <c r="AR246" s="15"/>
      <c r="AS246" s="35"/>
      <c r="AT246" s="35"/>
      <c r="AU246" s="35"/>
      <c r="AV246" s="35"/>
      <c r="AW246" s="35"/>
      <c r="AX246" s="15"/>
    </row>
    <row r="247" spans="34:50" ht="16.5" customHeight="1">
      <c r="AH247" s="127"/>
      <c r="AI247" s="126"/>
      <c r="AJ247" s="128"/>
      <c r="AK247" s="126"/>
      <c r="AL247" s="136"/>
      <c r="AP247" s="15"/>
      <c r="AQ247" s="46"/>
      <c r="AR247" s="15"/>
      <c r="AS247" s="35"/>
      <c r="AT247" s="35"/>
      <c r="AU247" s="35"/>
      <c r="AV247" s="35"/>
      <c r="AW247" s="35"/>
      <c r="AX247" s="15"/>
    </row>
    <row r="248" spans="34:50" ht="16.5" customHeight="1">
      <c r="AH248" s="127"/>
      <c r="AI248" s="126"/>
      <c r="AJ248" s="128"/>
      <c r="AK248" s="126"/>
      <c r="AL248" s="136"/>
      <c r="AP248" s="15"/>
      <c r="AQ248" s="46"/>
      <c r="AR248" s="15"/>
      <c r="AS248" s="35"/>
      <c r="AT248" s="35"/>
      <c r="AU248" s="35"/>
      <c r="AV248" s="35"/>
      <c r="AW248" s="35"/>
      <c r="AX248" s="15"/>
    </row>
    <row r="249" spans="34:50" ht="16.5" customHeight="1">
      <c r="AH249" s="127"/>
      <c r="AI249" s="126"/>
      <c r="AJ249" s="128"/>
      <c r="AK249" s="126"/>
      <c r="AL249" s="136"/>
      <c r="AP249" s="15"/>
      <c r="AQ249" s="46"/>
      <c r="AR249" s="15"/>
      <c r="AS249" s="35"/>
      <c r="AT249" s="35"/>
      <c r="AU249" s="35"/>
      <c r="AV249" s="35"/>
      <c r="AW249" s="35"/>
      <c r="AX249" s="15"/>
    </row>
    <row r="250" spans="34:50" ht="16.5" customHeight="1">
      <c r="AH250" s="127"/>
      <c r="AI250" s="126"/>
      <c r="AJ250" s="128"/>
      <c r="AK250" s="126"/>
      <c r="AL250" s="136"/>
      <c r="AP250" s="15"/>
      <c r="AQ250" s="46"/>
      <c r="AR250" s="15"/>
      <c r="AS250" s="35"/>
      <c r="AT250" s="35"/>
      <c r="AU250" s="35"/>
      <c r="AV250" s="35"/>
      <c r="AW250" s="35"/>
      <c r="AX250" s="15"/>
    </row>
    <row r="251" spans="34:50" ht="16.5" customHeight="1">
      <c r="AH251" s="127"/>
      <c r="AI251" s="126"/>
      <c r="AJ251" s="128"/>
      <c r="AK251" s="126"/>
      <c r="AL251" s="136"/>
      <c r="AP251" s="15"/>
      <c r="AQ251" s="46"/>
      <c r="AR251" s="15"/>
      <c r="AS251" s="35"/>
      <c r="AT251" s="35"/>
      <c r="AU251" s="35"/>
      <c r="AV251" s="35"/>
      <c r="AW251" s="35"/>
      <c r="AX251" s="15"/>
    </row>
    <row r="252" spans="34:50" ht="16.5" customHeight="1">
      <c r="AH252" s="127"/>
      <c r="AI252" s="126"/>
      <c r="AJ252" s="128"/>
      <c r="AK252" s="126"/>
      <c r="AL252" s="136"/>
      <c r="AP252" s="15"/>
      <c r="AQ252" s="46"/>
      <c r="AR252" s="15"/>
      <c r="AS252" s="35"/>
      <c r="AT252" s="35"/>
      <c r="AU252" s="35"/>
      <c r="AV252" s="35"/>
      <c r="AW252" s="35"/>
      <c r="AX252" s="15"/>
    </row>
    <row r="253" spans="34:50" ht="16.5" customHeight="1">
      <c r="AH253" s="127"/>
      <c r="AI253" s="126"/>
      <c r="AJ253" s="128"/>
      <c r="AK253" s="126"/>
      <c r="AL253" s="136"/>
      <c r="AP253" s="15"/>
      <c r="AQ253" s="46"/>
      <c r="AR253" s="15"/>
      <c r="AS253" s="35"/>
      <c r="AT253" s="35"/>
      <c r="AU253" s="35"/>
      <c r="AV253" s="35"/>
      <c r="AW253" s="35"/>
      <c r="AX253" s="15"/>
    </row>
    <row r="254" spans="34:50" ht="16.5" customHeight="1">
      <c r="AH254" s="127"/>
      <c r="AI254" s="126"/>
      <c r="AJ254" s="128"/>
      <c r="AK254" s="126"/>
      <c r="AL254" s="136"/>
      <c r="AP254" s="15"/>
      <c r="AQ254" s="46"/>
      <c r="AR254" s="15"/>
      <c r="AS254" s="35"/>
      <c r="AT254" s="35"/>
      <c r="AU254" s="35"/>
      <c r="AV254" s="35"/>
      <c r="AW254" s="35"/>
      <c r="AX254" s="15"/>
    </row>
    <row r="255" spans="34:50" ht="16.5" customHeight="1">
      <c r="AH255" s="127"/>
      <c r="AI255" s="126"/>
      <c r="AJ255" s="128"/>
      <c r="AK255" s="126"/>
      <c r="AL255" s="136"/>
      <c r="AP255" s="15"/>
      <c r="AQ255" s="46"/>
      <c r="AR255" s="15"/>
      <c r="AS255" s="35"/>
      <c r="AT255" s="35"/>
      <c r="AU255" s="35"/>
      <c r="AV255" s="35"/>
      <c r="AW255" s="35"/>
      <c r="AX255" s="15"/>
    </row>
    <row r="256" spans="34:50" ht="16.5" customHeight="1">
      <c r="AH256" s="127"/>
      <c r="AI256" s="126"/>
      <c r="AJ256" s="128"/>
      <c r="AK256" s="126"/>
      <c r="AL256" s="136"/>
      <c r="AP256" s="15"/>
      <c r="AQ256" s="46"/>
      <c r="AR256" s="15"/>
      <c r="AS256" s="35"/>
      <c r="AT256" s="35"/>
      <c r="AU256" s="35"/>
      <c r="AV256" s="35"/>
      <c r="AW256" s="35"/>
      <c r="AX256" s="15"/>
    </row>
    <row r="257" spans="34:50" ht="16.5" customHeight="1">
      <c r="AH257" s="127"/>
      <c r="AI257" s="126"/>
      <c r="AJ257" s="128"/>
      <c r="AK257" s="126"/>
      <c r="AL257" s="136"/>
      <c r="AP257" s="15"/>
      <c r="AQ257" s="46"/>
      <c r="AR257" s="15"/>
      <c r="AS257" s="35"/>
      <c r="AT257" s="35"/>
      <c r="AU257" s="35"/>
      <c r="AV257" s="35"/>
      <c r="AW257" s="35"/>
      <c r="AX257" s="15"/>
    </row>
    <row r="258" spans="34:50" ht="16.5" customHeight="1">
      <c r="AH258" s="127"/>
      <c r="AI258" s="126"/>
      <c r="AJ258" s="128"/>
      <c r="AK258" s="126"/>
      <c r="AL258" s="136"/>
      <c r="AP258" s="15"/>
      <c r="AQ258" s="46"/>
      <c r="AR258" s="15"/>
      <c r="AS258" s="35"/>
      <c r="AT258" s="35"/>
      <c r="AU258" s="35"/>
      <c r="AV258" s="35"/>
      <c r="AW258" s="35"/>
      <c r="AX258" s="15"/>
    </row>
    <row r="259" spans="34:50" ht="16.5" customHeight="1">
      <c r="AH259" s="127"/>
      <c r="AI259" s="126"/>
      <c r="AJ259" s="128"/>
      <c r="AK259" s="126"/>
      <c r="AL259" s="136"/>
      <c r="AP259" s="15"/>
      <c r="AQ259" s="46"/>
      <c r="AR259" s="15"/>
      <c r="AS259" s="35"/>
      <c r="AT259" s="35"/>
      <c r="AU259" s="35"/>
      <c r="AV259" s="35"/>
      <c r="AW259" s="35"/>
      <c r="AX259" s="15"/>
    </row>
    <row r="260" spans="34:50" ht="16.5" customHeight="1">
      <c r="AH260" s="127"/>
      <c r="AI260" s="126"/>
      <c r="AJ260" s="128"/>
      <c r="AK260" s="126"/>
      <c r="AL260" s="136"/>
      <c r="AP260" s="15"/>
      <c r="AQ260" s="46"/>
      <c r="AR260" s="15"/>
      <c r="AS260" s="35"/>
      <c r="AT260" s="35"/>
      <c r="AU260" s="35"/>
      <c r="AV260" s="35"/>
      <c r="AW260" s="35"/>
      <c r="AX260" s="15"/>
    </row>
    <row r="261" spans="34:50" ht="16.5" customHeight="1">
      <c r="AH261" s="127"/>
      <c r="AI261" s="126"/>
      <c r="AJ261" s="128"/>
      <c r="AK261" s="126"/>
      <c r="AL261" s="136"/>
      <c r="AP261" s="15"/>
      <c r="AQ261" s="46"/>
      <c r="AR261" s="15"/>
      <c r="AS261" s="35"/>
      <c r="AT261" s="35"/>
      <c r="AU261" s="35"/>
      <c r="AV261" s="35"/>
      <c r="AW261" s="35"/>
      <c r="AX261" s="15"/>
    </row>
    <row r="262" spans="34:50" ht="16.5" customHeight="1">
      <c r="AH262" s="127"/>
      <c r="AI262" s="126"/>
      <c r="AJ262" s="128"/>
      <c r="AK262" s="126"/>
      <c r="AL262" s="136"/>
      <c r="AP262" s="15"/>
      <c r="AQ262" s="46"/>
      <c r="AR262" s="15"/>
      <c r="AS262" s="35"/>
      <c r="AT262" s="35"/>
      <c r="AU262" s="35"/>
      <c r="AV262" s="35"/>
      <c r="AW262" s="35"/>
      <c r="AX262" s="15"/>
    </row>
    <row r="263" spans="34:50" ht="16.5" customHeight="1">
      <c r="AH263" s="127"/>
      <c r="AI263" s="126"/>
      <c r="AJ263" s="128"/>
      <c r="AK263" s="126"/>
      <c r="AL263" s="136"/>
      <c r="AP263" s="15"/>
      <c r="AQ263" s="46"/>
      <c r="AR263" s="15"/>
      <c r="AS263" s="35"/>
      <c r="AT263" s="35"/>
      <c r="AU263" s="35"/>
      <c r="AV263" s="35"/>
      <c r="AW263" s="35"/>
      <c r="AX263" s="15"/>
    </row>
    <row r="264" spans="34:50" ht="16.5" customHeight="1">
      <c r="AH264" s="127"/>
      <c r="AI264" s="126"/>
      <c r="AJ264" s="128"/>
      <c r="AK264" s="126"/>
      <c r="AL264" s="136"/>
      <c r="AP264" s="15"/>
      <c r="AQ264" s="46"/>
      <c r="AR264" s="15"/>
      <c r="AS264" s="35"/>
      <c r="AT264" s="35"/>
      <c r="AU264" s="35"/>
      <c r="AV264" s="35"/>
      <c r="AW264" s="35"/>
      <c r="AX264" s="15"/>
    </row>
    <row r="265" spans="34:50" ht="16.5" customHeight="1">
      <c r="AH265" s="127"/>
      <c r="AI265" s="126"/>
      <c r="AJ265" s="128"/>
      <c r="AK265" s="126"/>
      <c r="AL265" s="136"/>
      <c r="AP265" s="15"/>
      <c r="AQ265" s="46"/>
      <c r="AR265" s="15"/>
      <c r="AS265" s="35"/>
      <c r="AT265" s="35"/>
      <c r="AU265" s="35"/>
      <c r="AV265" s="35"/>
      <c r="AW265" s="35"/>
      <c r="AX265" s="15"/>
    </row>
    <row r="266" spans="34:50" ht="16.5" customHeight="1">
      <c r="AH266" s="127"/>
      <c r="AI266" s="126"/>
      <c r="AJ266" s="128"/>
      <c r="AK266" s="126"/>
      <c r="AL266" s="136"/>
      <c r="AP266" s="15"/>
      <c r="AQ266" s="46"/>
      <c r="AR266" s="15"/>
      <c r="AS266" s="35"/>
      <c r="AT266" s="35"/>
      <c r="AU266" s="35"/>
      <c r="AV266" s="35"/>
      <c r="AW266" s="35"/>
      <c r="AX266" s="15"/>
    </row>
    <row r="267" spans="34:50" ht="16.5" customHeight="1">
      <c r="AH267" s="127"/>
      <c r="AI267" s="126"/>
      <c r="AJ267" s="128"/>
      <c r="AK267" s="126"/>
      <c r="AL267" s="136"/>
      <c r="AP267" s="15"/>
      <c r="AQ267" s="46"/>
      <c r="AR267" s="15"/>
      <c r="AS267" s="35"/>
      <c r="AT267" s="35"/>
      <c r="AU267" s="35"/>
      <c r="AV267" s="35"/>
      <c r="AW267" s="35"/>
      <c r="AX267" s="15"/>
    </row>
    <row r="268" spans="34:50" ht="16.5" customHeight="1">
      <c r="AH268" s="127"/>
      <c r="AI268" s="126"/>
      <c r="AJ268" s="128"/>
      <c r="AK268" s="126"/>
      <c r="AL268" s="136"/>
      <c r="AP268" s="15"/>
      <c r="AQ268" s="46"/>
      <c r="AR268" s="15"/>
      <c r="AS268" s="35"/>
      <c r="AT268" s="35"/>
      <c r="AU268" s="35"/>
      <c r="AV268" s="35"/>
      <c r="AW268" s="35"/>
      <c r="AX268" s="15"/>
    </row>
    <row r="269" spans="34:50" ht="16.5" customHeight="1">
      <c r="AH269" s="127"/>
      <c r="AI269" s="126"/>
      <c r="AJ269" s="128"/>
      <c r="AK269" s="126"/>
      <c r="AL269" s="136"/>
      <c r="AP269" s="15"/>
      <c r="AQ269" s="46"/>
      <c r="AR269" s="15"/>
      <c r="AS269" s="35"/>
      <c r="AT269" s="35"/>
      <c r="AU269" s="35"/>
      <c r="AV269" s="35"/>
      <c r="AW269" s="35"/>
      <c r="AX269" s="15"/>
    </row>
    <row r="270" spans="34:50" ht="16.5" customHeight="1">
      <c r="AH270" s="127"/>
      <c r="AI270" s="126"/>
      <c r="AJ270" s="128"/>
      <c r="AK270" s="126"/>
      <c r="AL270" s="136"/>
      <c r="AP270" s="15"/>
      <c r="AQ270" s="46"/>
      <c r="AR270" s="15"/>
      <c r="AS270" s="35"/>
      <c r="AT270" s="35"/>
      <c r="AU270" s="35"/>
      <c r="AV270" s="35"/>
      <c r="AW270" s="35"/>
      <c r="AX270" s="15"/>
    </row>
    <row r="271" spans="34:50" ht="16.5" customHeight="1">
      <c r="AH271" s="127"/>
      <c r="AI271" s="126"/>
      <c r="AJ271" s="128"/>
      <c r="AK271" s="126"/>
      <c r="AL271" s="136"/>
      <c r="AP271" s="15"/>
      <c r="AQ271" s="46"/>
      <c r="AR271" s="15"/>
      <c r="AS271" s="35"/>
      <c r="AT271" s="35"/>
      <c r="AU271" s="35"/>
      <c r="AV271" s="35"/>
      <c r="AW271" s="35"/>
      <c r="AX271" s="15"/>
    </row>
    <row r="272" spans="34:50" ht="16.5" customHeight="1">
      <c r="AH272" s="127"/>
      <c r="AI272" s="126"/>
      <c r="AJ272" s="128"/>
      <c r="AK272" s="126"/>
      <c r="AL272" s="136"/>
      <c r="AP272" s="15"/>
      <c r="AQ272" s="46"/>
      <c r="AR272" s="15"/>
      <c r="AS272" s="35"/>
      <c r="AT272" s="35"/>
      <c r="AU272" s="35"/>
      <c r="AV272" s="35"/>
      <c r="AW272" s="35"/>
      <c r="AX272" s="15"/>
    </row>
    <row r="273" spans="34:50" ht="16.5" customHeight="1">
      <c r="AH273" s="127"/>
      <c r="AI273" s="126"/>
      <c r="AJ273" s="128"/>
      <c r="AK273" s="126"/>
      <c r="AL273" s="136"/>
      <c r="AP273" s="15"/>
      <c r="AQ273" s="46"/>
      <c r="AR273" s="15"/>
      <c r="AS273" s="35"/>
      <c r="AT273" s="35"/>
      <c r="AU273" s="35"/>
      <c r="AV273" s="35"/>
      <c r="AW273" s="35"/>
      <c r="AX273" s="15"/>
    </row>
    <row r="274" spans="34:50" ht="16.5" customHeight="1">
      <c r="AH274" s="127"/>
      <c r="AI274" s="126"/>
      <c r="AJ274" s="128"/>
      <c r="AK274" s="126"/>
      <c r="AL274" s="136"/>
      <c r="AP274" s="15"/>
      <c r="AQ274" s="46"/>
      <c r="AR274" s="15"/>
      <c r="AS274" s="35"/>
      <c r="AT274" s="35"/>
      <c r="AU274" s="35"/>
      <c r="AV274" s="35"/>
      <c r="AW274" s="35"/>
      <c r="AX274" s="15"/>
    </row>
    <row r="275" spans="34:50" ht="16.5" customHeight="1">
      <c r="AH275" s="127"/>
      <c r="AI275" s="126"/>
      <c r="AJ275" s="128"/>
      <c r="AK275" s="126"/>
      <c r="AL275" s="136"/>
      <c r="AP275" s="15"/>
      <c r="AQ275" s="46"/>
      <c r="AR275" s="15"/>
      <c r="AS275" s="35"/>
      <c r="AT275" s="35"/>
      <c r="AU275" s="35"/>
      <c r="AV275" s="35"/>
      <c r="AW275" s="35"/>
      <c r="AX275" s="15"/>
    </row>
    <row r="276" spans="34:50" ht="16.5" customHeight="1">
      <c r="AH276" s="127"/>
      <c r="AI276" s="126"/>
      <c r="AJ276" s="128"/>
      <c r="AK276" s="126"/>
      <c r="AL276" s="136"/>
      <c r="AP276" s="15"/>
      <c r="AQ276" s="46"/>
      <c r="AR276" s="15"/>
      <c r="AS276" s="35"/>
      <c r="AT276" s="35"/>
      <c r="AU276" s="35"/>
      <c r="AV276" s="35"/>
      <c r="AW276" s="35"/>
      <c r="AX276" s="15"/>
    </row>
    <row r="277" spans="34:50" ht="16.5" customHeight="1">
      <c r="AH277" s="127"/>
      <c r="AI277" s="126"/>
      <c r="AJ277" s="128"/>
      <c r="AK277" s="126"/>
      <c r="AL277" s="136"/>
      <c r="AP277" s="15"/>
      <c r="AQ277" s="46"/>
      <c r="AR277" s="15"/>
      <c r="AS277" s="35"/>
      <c r="AT277" s="35"/>
      <c r="AU277" s="35"/>
      <c r="AV277" s="35"/>
      <c r="AW277" s="35"/>
      <c r="AX277" s="15"/>
    </row>
    <row r="278" spans="34:50" ht="13.5">
      <c r="AH278" s="127"/>
      <c r="AI278" s="126"/>
      <c r="AJ278" s="128"/>
      <c r="AK278" s="126"/>
      <c r="AL278" s="136"/>
      <c r="AP278" s="15"/>
      <c r="AQ278" s="46"/>
      <c r="AR278" s="15"/>
      <c r="AS278" s="35"/>
      <c r="AT278" s="35"/>
      <c r="AU278" s="35"/>
      <c r="AV278" s="35"/>
      <c r="AW278" s="35"/>
      <c r="AX278" s="15"/>
    </row>
    <row r="279" spans="34:50" ht="13.5">
      <c r="AH279" s="127"/>
      <c r="AI279" s="126"/>
      <c r="AJ279" s="128"/>
      <c r="AK279" s="126"/>
      <c r="AL279" s="136"/>
      <c r="AP279" s="15"/>
      <c r="AQ279" s="46"/>
      <c r="AR279" s="15"/>
      <c r="AS279" s="35"/>
      <c r="AT279" s="35"/>
      <c r="AU279" s="35"/>
      <c r="AV279" s="35"/>
      <c r="AW279" s="35"/>
      <c r="AX279" s="15"/>
    </row>
    <row r="280" spans="34:50" ht="13.5">
      <c r="AH280" s="127"/>
      <c r="AI280" s="126"/>
      <c r="AJ280" s="128"/>
      <c r="AK280" s="126"/>
      <c r="AL280" s="136"/>
      <c r="AP280" s="15"/>
      <c r="AQ280" s="46"/>
      <c r="AR280" s="15"/>
      <c r="AS280" s="35"/>
      <c r="AT280" s="35"/>
      <c r="AU280" s="35"/>
      <c r="AV280" s="35"/>
      <c r="AW280" s="35"/>
      <c r="AX280" s="15"/>
    </row>
    <row r="281" spans="34:50" ht="13.5">
      <c r="AH281" s="127"/>
      <c r="AI281" s="126"/>
      <c r="AJ281" s="128"/>
      <c r="AK281" s="126"/>
      <c r="AL281" s="136"/>
      <c r="AP281" s="15"/>
      <c r="AQ281" s="46"/>
      <c r="AR281" s="15"/>
      <c r="AS281" s="35"/>
      <c r="AT281" s="35"/>
      <c r="AU281" s="35"/>
      <c r="AV281" s="35"/>
      <c r="AW281" s="35"/>
      <c r="AX281" s="15"/>
    </row>
    <row r="282" spans="34:50" ht="13.5">
      <c r="AH282" s="127"/>
      <c r="AI282" s="126"/>
      <c r="AJ282" s="128"/>
      <c r="AK282" s="126"/>
      <c r="AL282" s="136"/>
      <c r="AP282" s="15"/>
      <c r="AQ282" s="46"/>
      <c r="AR282" s="15"/>
      <c r="AS282" s="35"/>
      <c r="AT282" s="35"/>
      <c r="AU282" s="35"/>
      <c r="AV282" s="35"/>
      <c r="AW282" s="35"/>
      <c r="AX282" s="15"/>
    </row>
    <row r="283" spans="34:50" ht="13.5">
      <c r="AH283" s="127"/>
      <c r="AI283" s="126"/>
      <c r="AJ283" s="128"/>
      <c r="AK283" s="126"/>
      <c r="AL283" s="136"/>
      <c r="AP283" s="15"/>
      <c r="AQ283" s="46"/>
      <c r="AR283" s="15"/>
      <c r="AS283" s="35"/>
      <c r="AT283" s="35"/>
      <c r="AU283" s="35"/>
      <c r="AV283" s="35"/>
      <c r="AW283" s="35"/>
      <c r="AX283" s="15"/>
    </row>
    <row r="284" spans="34:50" ht="13.5">
      <c r="AH284" s="127"/>
      <c r="AI284" s="126"/>
      <c r="AJ284" s="128"/>
      <c r="AK284" s="126"/>
      <c r="AL284" s="136"/>
      <c r="AP284" s="15"/>
      <c r="AQ284" s="46"/>
      <c r="AR284" s="15"/>
      <c r="AS284" s="35"/>
      <c r="AT284" s="35"/>
      <c r="AU284" s="35"/>
      <c r="AV284" s="35"/>
      <c r="AW284" s="35"/>
      <c r="AX284" s="15"/>
    </row>
    <row r="285" spans="34:50" ht="13.5">
      <c r="AH285" s="127"/>
      <c r="AI285" s="126"/>
      <c r="AJ285" s="128"/>
      <c r="AK285" s="126"/>
      <c r="AL285" s="136"/>
      <c r="AP285" s="15"/>
      <c r="AQ285" s="46"/>
      <c r="AR285" s="15"/>
      <c r="AS285" s="35"/>
      <c r="AT285" s="35"/>
      <c r="AU285" s="35"/>
      <c r="AV285" s="35"/>
      <c r="AW285" s="35"/>
      <c r="AX285" s="15"/>
    </row>
    <row r="286" spans="34:50" ht="13.5">
      <c r="AH286" s="127"/>
      <c r="AI286" s="126"/>
      <c r="AJ286" s="128"/>
      <c r="AK286" s="126"/>
      <c r="AL286" s="136"/>
      <c r="AP286" s="15"/>
      <c r="AQ286" s="46"/>
      <c r="AR286" s="15"/>
      <c r="AS286" s="35"/>
      <c r="AT286" s="35"/>
      <c r="AU286" s="35"/>
      <c r="AV286" s="35"/>
      <c r="AW286" s="35"/>
      <c r="AX286" s="15"/>
    </row>
    <row r="287" spans="34:50" ht="13.5">
      <c r="AH287" s="127"/>
      <c r="AI287" s="126"/>
      <c r="AJ287" s="128"/>
      <c r="AK287" s="126"/>
      <c r="AL287" s="136"/>
      <c r="AP287" s="15"/>
      <c r="AQ287" s="46"/>
      <c r="AR287" s="15"/>
      <c r="AS287" s="35"/>
      <c r="AT287" s="35"/>
      <c r="AU287" s="35"/>
      <c r="AV287" s="35"/>
      <c r="AW287" s="35"/>
      <c r="AX287" s="15"/>
    </row>
    <row r="288" spans="34:50" ht="13.5">
      <c r="AH288" s="127"/>
      <c r="AI288" s="126"/>
      <c r="AJ288" s="128"/>
      <c r="AK288" s="126"/>
      <c r="AL288" s="136"/>
      <c r="AP288" s="15"/>
      <c r="AQ288" s="46"/>
      <c r="AR288" s="15"/>
      <c r="AS288" s="35"/>
      <c r="AT288" s="35"/>
      <c r="AU288" s="35"/>
      <c r="AV288" s="35"/>
      <c r="AW288" s="35"/>
      <c r="AX288" s="15"/>
    </row>
    <row r="289" spans="34:50" ht="13.5">
      <c r="AH289" s="127"/>
      <c r="AI289" s="126"/>
      <c r="AJ289" s="128"/>
      <c r="AK289" s="126"/>
      <c r="AL289" s="136"/>
      <c r="AP289" s="15"/>
      <c r="AQ289" s="46"/>
      <c r="AR289" s="15"/>
      <c r="AS289" s="35"/>
      <c r="AT289" s="35"/>
      <c r="AU289" s="35"/>
      <c r="AV289" s="35"/>
      <c r="AW289" s="35"/>
      <c r="AX289" s="15"/>
    </row>
    <row r="290" spans="34:50" ht="13.5">
      <c r="AH290" s="127"/>
      <c r="AI290" s="126"/>
      <c r="AJ290" s="128"/>
      <c r="AK290" s="126"/>
      <c r="AL290" s="136"/>
      <c r="AP290" s="15"/>
      <c r="AQ290" s="46"/>
      <c r="AR290" s="15"/>
      <c r="AS290" s="35"/>
      <c r="AT290" s="35"/>
      <c r="AU290" s="35"/>
      <c r="AV290" s="35"/>
      <c r="AW290" s="35"/>
      <c r="AX290" s="15"/>
    </row>
    <row r="291" spans="34:50" ht="13.5">
      <c r="AH291" s="127"/>
      <c r="AI291" s="126"/>
      <c r="AJ291" s="128"/>
      <c r="AK291" s="126"/>
      <c r="AL291" s="136"/>
      <c r="AP291" s="15"/>
      <c r="AQ291" s="46"/>
      <c r="AR291" s="15"/>
      <c r="AS291" s="35"/>
      <c r="AT291" s="35"/>
      <c r="AU291" s="35"/>
      <c r="AV291" s="35"/>
      <c r="AW291" s="35"/>
      <c r="AX291" s="15"/>
    </row>
    <row r="292" spans="34:50" ht="13.5">
      <c r="AH292" s="127"/>
      <c r="AI292" s="126"/>
      <c r="AJ292" s="128"/>
      <c r="AK292" s="126"/>
      <c r="AL292" s="136"/>
      <c r="AP292" s="15"/>
      <c r="AQ292" s="46"/>
      <c r="AR292" s="15"/>
      <c r="AS292" s="35"/>
      <c r="AT292" s="35"/>
      <c r="AU292" s="35"/>
      <c r="AV292" s="35"/>
      <c r="AW292" s="35"/>
      <c r="AX292" s="15"/>
    </row>
    <row r="293" spans="34:50" ht="13.5">
      <c r="AH293" s="127"/>
      <c r="AI293" s="126"/>
      <c r="AJ293" s="128"/>
      <c r="AK293" s="126"/>
      <c r="AL293" s="136"/>
      <c r="AP293" s="15"/>
      <c r="AQ293" s="46"/>
      <c r="AR293" s="15"/>
      <c r="AS293" s="35"/>
      <c r="AT293" s="35"/>
      <c r="AU293" s="35"/>
      <c r="AV293" s="35"/>
      <c r="AW293" s="35"/>
      <c r="AX293" s="15"/>
    </row>
    <row r="294" spans="34:50" ht="13.5">
      <c r="AH294" s="127"/>
      <c r="AI294" s="126"/>
      <c r="AJ294" s="128"/>
      <c r="AK294" s="126"/>
      <c r="AL294" s="136"/>
      <c r="AP294" s="15"/>
      <c r="AQ294" s="46"/>
      <c r="AR294" s="15"/>
      <c r="AS294" s="35"/>
      <c r="AT294" s="35"/>
      <c r="AU294" s="35"/>
      <c r="AV294" s="35"/>
      <c r="AW294" s="35"/>
      <c r="AX294" s="15"/>
    </row>
    <row r="295" spans="34:50" ht="13.5">
      <c r="AH295" s="127"/>
      <c r="AI295" s="126"/>
      <c r="AJ295" s="128"/>
      <c r="AK295" s="126"/>
      <c r="AL295" s="136"/>
      <c r="AP295" s="15"/>
      <c r="AQ295" s="46"/>
      <c r="AR295" s="15"/>
      <c r="AS295" s="35"/>
      <c r="AT295" s="35"/>
      <c r="AU295" s="35"/>
      <c r="AV295" s="35"/>
      <c r="AW295" s="35"/>
      <c r="AX295" s="15"/>
    </row>
    <row r="296" spans="34:50" ht="13.5">
      <c r="AH296" s="127"/>
      <c r="AI296" s="126"/>
      <c r="AJ296" s="128"/>
      <c r="AK296" s="126"/>
      <c r="AL296" s="136"/>
      <c r="AP296" s="15"/>
      <c r="AQ296" s="46"/>
      <c r="AR296" s="15"/>
      <c r="AS296" s="35"/>
      <c r="AT296" s="35"/>
      <c r="AU296" s="35"/>
      <c r="AV296" s="35"/>
      <c r="AW296" s="35"/>
      <c r="AX296" s="15"/>
    </row>
    <row r="297" spans="34:50" ht="13.5">
      <c r="AH297" s="127"/>
      <c r="AI297" s="126"/>
      <c r="AJ297" s="128"/>
      <c r="AK297" s="126"/>
      <c r="AL297" s="136"/>
      <c r="AP297" s="15"/>
      <c r="AQ297" s="46"/>
      <c r="AR297" s="15"/>
      <c r="AS297" s="35"/>
      <c r="AT297" s="35"/>
      <c r="AU297" s="35"/>
      <c r="AV297" s="35"/>
      <c r="AW297" s="35"/>
      <c r="AX297" s="15"/>
    </row>
    <row r="298" spans="34:50" ht="13.5">
      <c r="AH298" s="127"/>
      <c r="AI298" s="126"/>
      <c r="AJ298" s="128"/>
      <c r="AK298" s="126"/>
      <c r="AL298" s="136"/>
      <c r="AP298" s="15"/>
      <c r="AQ298" s="46"/>
      <c r="AR298" s="15"/>
      <c r="AS298" s="35"/>
      <c r="AT298" s="35"/>
      <c r="AU298" s="35"/>
      <c r="AV298" s="35"/>
      <c r="AW298" s="35"/>
      <c r="AX298" s="15"/>
    </row>
    <row r="299" spans="34:50" ht="13.5">
      <c r="AH299" s="127"/>
      <c r="AI299" s="126"/>
      <c r="AJ299" s="128"/>
      <c r="AK299" s="126"/>
      <c r="AL299" s="136"/>
      <c r="AP299" s="15"/>
      <c r="AQ299" s="46"/>
      <c r="AR299" s="15"/>
      <c r="AS299" s="35"/>
      <c r="AT299" s="35"/>
      <c r="AU299" s="35"/>
      <c r="AV299" s="35"/>
      <c r="AW299" s="35"/>
      <c r="AX299" s="15"/>
    </row>
    <row r="300" spans="34:50" ht="13.5">
      <c r="AH300" s="127"/>
      <c r="AI300" s="126"/>
      <c r="AJ300" s="128"/>
      <c r="AK300" s="126"/>
      <c r="AL300" s="136"/>
      <c r="AP300" s="15"/>
      <c r="AQ300" s="46"/>
      <c r="AR300" s="15"/>
      <c r="AS300" s="35"/>
      <c r="AT300" s="35"/>
      <c r="AU300" s="35"/>
      <c r="AV300" s="35"/>
      <c r="AW300" s="35"/>
      <c r="AX300" s="15"/>
    </row>
    <row r="301" spans="34:50" ht="13.5">
      <c r="AH301" s="127"/>
      <c r="AI301" s="126"/>
      <c r="AJ301" s="128"/>
      <c r="AK301" s="126"/>
      <c r="AL301" s="136"/>
      <c r="AP301" s="15"/>
      <c r="AQ301" s="46"/>
      <c r="AR301" s="15"/>
      <c r="AS301" s="35"/>
      <c r="AT301" s="35"/>
      <c r="AU301" s="35"/>
      <c r="AV301" s="35"/>
      <c r="AW301" s="35"/>
      <c r="AX301" s="15"/>
    </row>
    <row r="302" spans="34:50" ht="13.5">
      <c r="AH302" s="127"/>
      <c r="AI302" s="126"/>
      <c r="AJ302" s="128"/>
      <c r="AK302" s="126"/>
      <c r="AL302" s="136"/>
      <c r="AP302" s="15"/>
      <c r="AQ302" s="46"/>
      <c r="AR302" s="15"/>
      <c r="AS302" s="35"/>
      <c r="AT302" s="35"/>
      <c r="AU302" s="35"/>
      <c r="AV302" s="35"/>
      <c r="AW302" s="35"/>
      <c r="AX302" s="15"/>
    </row>
    <row r="303" spans="34:50" ht="13.5">
      <c r="AH303" s="127"/>
      <c r="AI303" s="126"/>
      <c r="AJ303" s="128"/>
      <c r="AK303" s="126"/>
      <c r="AL303" s="136"/>
      <c r="AP303" s="15"/>
      <c r="AQ303" s="46"/>
      <c r="AR303" s="15"/>
      <c r="AS303" s="35"/>
      <c r="AT303" s="35"/>
      <c r="AU303" s="35"/>
      <c r="AV303" s="35"/>
      <c r="AW303" s="35"/>
      <c r="AX303" s="15"/>
    </row>
    <row r="304" spans="34:50" ht="13.5">
      <c r="AH304" s="127"/>
      <c r="AI304" s="126"/>
      <c r="AJ304" s="128"/>
      <c r="AK304" s="126"/>
      <c r="AL304" s="136"/>
      <c r="AP304" s="15"/>
      <c r="AQ304" s="46"/>
      <c r="AR304" s="15"/>
      <c r="AS304" s="35"/>
      <c r="AT304" s="35"/>
      <c r="AU304" s="35"/>
      <c r="AV304" s="35"/>
      <c r="AW304" s="35"/>
      <c r="AX304" s="15"/>
    </row>
    <row r="305" spans="34:50" ht="13.5">
      <c r="AH305" s="127"/>
      <c r="AI305" s="126"/>
      <c r="AJ305" s="128"/>
      <c r="AK305" s="126"/>
      <c r="AL305" s="136"/>
      <c r="AP305" s="15"/>
      <c r="AQ305" s="46"/>
      <c r="AR305" s="15"/>
      <c r="AS305" s="35"/>
      <c r="AT305" s="35"/>
      <c r="AU305" s="35"/>
      <c r="AV305" s="35"/>
      <c r="AW305" s="35"/>
      <c r="AX305" s="15"/>
    </row>
    <row r="306" spans="34:50" ht="13.5">
      <c r="AH306" s="127"/>
      <c r="AI306" s="126"/>
      <c r="AJ306" s="128"/>
      <c r="AK306" s="126"/>
      <c r="AL306" s="136"/>
      <c r="AP306" s="15"/>
      <c r="AQ306" s="46"/>
      <c r="AR306" s="15"/>
      <c r="AS306" s="35"/>
      <c r="AT306" s="35"/>
      <c r="AU306" s="35"/>
      <c r="AV306" s="35"/>
      <c r="AW306" s="35"/>
      <c r="AX306" s="15"/>
    </row>
    <row r="307" spans="34:50" ht="13.5">
      <c r="AH307" s="127"/>
      <c r="AI307" s="126"/>
      <c r="AJ307" s="128"/>
      <c r="AK307" s="126"/>
      <c r="AL307" s="136"/>
      <c r="AP307" s="15"/>
      <c r="AQ307" s="46"/>
      <c r="AR307" s="15"/>
      <c r="AS307" s="35"/>
      <c r="AT307" s="35"/>
      <c r="AU307" s="35"/>
      <c r="AV307" s="35"/>
      <c r="AW307" s="35"/>
      <c r="AX307" s="15"/>
    </row>
    <row r="308" spans="34:50" ht="13.5">
      <c r="AH308" s="127"/>
      <c r="AI308" s="126"/>
      <c r="AJ308" s="128"/>
      <c r="AK308" s="126"/>
      <c r="AL308" s="136"/>
      <c r="AP308" s="15"/>
      <c r="AQ308" s="46"/>
      <c r="AR308" s="15"/>
      <c r="AS308" s="35"/>
      <c r="AT308" s="35"/>
      <c r="AU308" s="35"/>
      <c r="AV308" s="35"/>
      <c r="AW308" s="35"/>
      <c r="AX308" s="15"/>
    </row>
    <row r="309" spans="34:38" ht="13.5">
      <c r="AH309" s="127"/>
      <c r="AI309" s="126"/>
      <c r="AJ309" s="128"/>
      <c r="AK309" s="126"/>
      <c r="AL309" s="136"/>
    </row>
    <row r="310" spans="34:38" ht="13.5">
      <c r="AH310" s="127"/>
      <c r="AI310" s="126"/>
      <c r="AJ310" s="128"/>
      <c r="AK310" s="126"/>
      <c r="AL310" s="136"/>
    </row>
    <row r="311" spans="34:38" ht="13.5">
      <c r="AH311" s="127"/>
      <c r="AI311" s="126"/>
      <c r="AJ311" s="128"/>
      <c r="AK311" s="126"/>
      <c r="AL311" s="136"/>
    </row>
    <row r="312" spans="34:38" ht="13.5">
      <c r="AH312" s="127"/>
      <c r="AI312" s="126"/>
      <c r="AJ312" s="128"/>
      <c r="AK312" s="126"/>
      <c r="AL312" s="136"/>
    </row>
    <row r="313" spans="34:38" ht="13.5">
      <c r="AH313" s="127"/>
      <c r="AI313" s="126"/>
      <c r="AJ313" s="128"/>
      <c r="AK313" s="126"/>
      <c r="AL313" s="136"/>
    </row>
    <row r="314" spans="34:38" ht="13.5">
      <c r="AH314" s="127"/>
      <c r="AI314" s="126"/>
      <c r="AJ314" s="128"/>
      <c r="AK314" s="126"/>
      <c r="AL314" s="136"/>
    </row>
    <row r="315" spans="34:38" ht="13.5">
      <c r="AH315" s="127"/>
      <c r="AI315" s="126"/>
      <c r="AJ315" s="128"/>
      <c r="AK315" s="126"/>
      <c r="AL315" s="136"/>
    </row>
    <row r="316" spans="34:38" ht="13.5">
      <c r="AH316" s="127"/>
      <c r="AI316" s="126"/>
      <c r="AJ316" s="128"/>
      <c r="AK316" s="126"/>
      <c r="AL316" s="136"/>
    </row>
    <row r="317" spans="34:38" ht="13.5">
      <c r="AH317" s="127"/>
      <c r="AI317" s="126"/>
      <c r="AJ317" s="128"/>
      <c r="AK317" s="126"/>
      <c r="AL317" s="136"/>
    </row>
    <row r="318" spans="34:38" ht="13.5">
      <c r="AH318" s="127"/>
      <c r="AI318" s="126"/>
      <c r="AJ318" s="128"/>
      <c r="AK318" s="126"/>
      <c r="AL318" s="136"/>
    </row>
    <row r="319" spans="34:38" ht="13.5">
      <c r="AH319" s="127"/>
      <c r="AI319" s="126"/>
      <c r="AJ319" s="128"/>
      <c r="AK319" s="126"/>
      <c r="AL319" s="136"/>
    </row>
    <row r="320" spans="34:38" ht="13.5">
      <c r="AH320" s="127"/>
      <c r="AI320" s="126"/>
      <c r="AJ320" s="128"/>
      <c r="AK320" s="126"/>
      <c r="AL320" s="136"/>
    </row>
    <row r="321" spans="34:38" ht="13.5">
      <c r="AH321" s="127"/>
      <c r="AI321" s="126"/>
      <c r="AJ321" s="128"/>
      <c r="AK321" s="126"/>
      <c r="AL321" s="136"/>
    </row>
    <row r="322" spans="34:38" ht="13.5">
      <c r="AH322" s="127"/>
      <c r="AI322" s="126"/>
      <c r="AJ322" s="128"/>
      <c r="AK322" s="126"/>
      <c r="AL322" s="136"/>
    </row>
    <row r="323" spans="34:38" ht="13.5">
      <c r="AH323" s="127"/>
      <c r="AI323" s="126"/>
      <c r="AJ323" s="128"/>
      <c r="AK323" s="126"/>
      <c r="AL323" s="136"/>
    </row>
    <row r="324" spans="34:38" ht="13.5">
      <c r="AH324" s="127"/>
      <c r="AI324" s="126"/>
      <c r="AJ324" s="128"/>
      <c r="AK324" s="126"/>
      <c r="AL324" s="136"/>
    </row>
    <row r="325" spans="34:38" ht="13.5">
      <c r="AH325" s="127"/>
      <c r="AI325" s="126"/>
      <c r="AJ325" s="128"/>
      <c r="AK325" s="126"/>
      <c r="AL325" s="136"/>
    </row>
    <row r="326" spans="34:38" ht="13.5">
      <c r="AH326" s="127"/>
      <c r="AI326" s="126"/>
      <c r="AJ326" s="128"/>
      <c r="AK326" s="126"/>
      <c r="AL326" s="136"/>
    </row>
    <row r="327" spans="34:38" ht="13.5">
      <c r="AH327" s="127"/>
      <c r="AI327" s="126"/>
      <c r="AJ327" s="128"/>
      <c r="AK327" s="126"/>
      <c r="AL327" s="136"/>
    </row>
    <row r="328" spans="34:38" ht="13.5">
      <c r="AH328" s="127"/>
      <c r="AI328" s="126"/>
      <c r="AJ328" s="128"/>
      <c r="AK328" s="126"/>
      <c r="AL328" s="136"/>
    </row>
    <row r="329" spans="34:38" ht="13.5">
      <c r="AH329" s="127"/>
      <c r="AI329" s="126"/>
      <c r="AJ329" s="128"/>
      <c r="AK329" s="126"/>
      <c r="AL329" s="136"/>
    </row>
    <row r="330" spans="34:38" ht="13.5">
      <c r="AH330" s="127"/>
      <c r="AI330" s="126"/>
      <c r="AJ330" s="128"/>
      <c r="AK330" s="126"/>
      <c r="AL330" s="136"/>
    </row>
    <row r="331" spans="34:38" ht="13.5">
      <c r="AH331" s="127"/>
      <c r="AI331" s="126"/>
      <c r="AJ331" s="128"/>
      <c r="AK331" s="126"/>
      <c r="AL331" s="136"/>
    </row>
    <row r="332" spans="34:38" ht="13.5">
      <c r="AH332" s="127"/>
      <c r="AI332" s="126"/>
      <c r="AJ332" s="128"/>
      <c r="AK332" s="126"/>
      <c r="AL332" s="136"/>
    </row>
    <row r="333" spans="34:38" ht="13.5">
      <c r="AH333" s="127"/>
      <c r="AI333" s="126"/>
      <c r="AJ333" s="128"/>
      <c r="AK333" s="126"/>
      <c r="AL333" s="136"/>
    </row>
    <row r="334" spans="34:38" ht="13.5">
      <c r="AH334" s="127"/>
      <c r="AI334" s="126"/>
      <c r="AJ334" s="128"/>
      <c r="AK334" s="126"/>
      <c r="AL334" s="136"/>
    </row>
    <row r="335" spans="34:38" ht="13.5">
      <c r="AH335" s="127"/>
      <c r="AI335" s="126"/>
      <c r="AJ335" s="128"/>
      <c r="AK335" s="126"/>
      <c r="AL335" s="136"/>
    </row>
    <row r="336" spans="34:38" ht="13.5">
      <c r="AH336" s="127"/>
      <c r="AI336" s="126"/>
      <c r="AJ336" s="128"/>
      <c r="AK336" s="126"/>
      <c r="AL336" s="136"/>
    </row>
    <row r="337" spans="34:38" ht="13.5">
      <c r="AH337" s="127"/>
      <c r="AI337" s="126"/>
      <c r="AJ337" s="128"/>
      <c r="AK337" s="126"/>
      <c r="AL337" s="136"/>
    </row>
    <row r="338" spans="34:38" ht="13.5">
      <c r="AH338" s="127"/>
      <c r="AI338" s="126"/>
      <c r="AJ338" s="128"/>
      <c r="AK338" s="126"/>
      <c r="AL338" s="136"/>
    </row>
    <row r="339" spans="34:38" ht="13.5">
      <c r="AH339" s="127"/>
      <c r="AI339" s="126"/>
      <c r="AJ339" s="128"/>
      <c r="AK339" s="126"/>
      <c r="AL339" s="136"/>
    </row>
    <row r="340" spans="34:38" ht="13.5">
      <c r="AH340" s="127"/>
      <c r="AI340" s="126"/>
      <c r="AJ340" s="128"/>
      <c r="AK340" s="126"/>
      <c r="AL340" s="136"/>
    </row>
    <row r="341" spans="34:38" ht="13.5">
      <c r="AH341" s="127"/>
      <c r="AI341" s="126"/>
      <c r="AJ341" s="128"/>
      <c r="AK341" s="126"/>
      <c r="AL341" s="136"/>
    </row>
    <row r="342" spans="34:38" ht="13.5">
      <c r="AH342" s="127"/>
      <c r="AI342" s="126"/>
      <c r="AJ342" s="128"/>
      <c r="AK342" s="126"/>
      <c r="AL342" s="136"/>
    </row>
    <row r="343" spans="34:38" ht="13.5">
      <c r="AH343" s="127"/>
      <c r="AI343" s="126"/>
      <c r="AJ343" s="128"/>
      <c r="AK343" s="126"/>
      <c r="AL343" s="136"/>
    </row>
    <row r="344" spans="34:38" ht="13.5">
      <c r="AH344" s="127"/>
      <c r="AI344" s="126"/>
      <c r="AJ344" s="128"/>
      <c r="AK344" s="126"/>
      <c r="AL344" s="136"/>
    </row>
    <row r="345" spans="34:38" ht="13.5">
      <c r="AH345" s="127"/>
      <c r="AI345" s="126"/>
      <c r="AJ345" s="128"/>
      <c r="AK345" s="126"/>
      <c r="AL345" s="136"/>
    </row>
    <row r="346" spans="34:38" ht="13.5">
      <c r="AH346" s="127"/>
      <c r="AI346" s="126"/>
      <c r="AJ346" s="128"/>
      <c r="AK346" s="126"/>
      <c r="AL346" s="136"/>
    </row>
    <row r="347" spans="34:38" ht="13.5">
      <c r="AH347" s="127"/>
      <c r="AI347" s="126"/>
      <c r="AJ347" s="128"/>
      <c r="AK347" s="126"/>
      <c r="AL347" s="136"/>
    </row>
    <row r="348" spans="34:38" ht="13.5">
      <c r="AH348" s="127"/>
      <c r="AI348" s="126"/>
      <c r="AJ348" s="128"/>
      <c r="AK348" s="126"/>
      <c r="AL348" s="136"/>
    </row>
    <row r="349" spans="34:38" ht="13.5">
      <c r="AH349" s="127"/>
      <c r="AI349" s="126"/>
      <c r="AJ349" s="128"/>
      <c r="AK349" s="126"/>
      <c r="AL349" s="136"/>
    </row>
    <row r="350" spans="34:38" ht="13.5">
      <c r="AH350" s="127"/>
      <c r="AI350" s="126"/>
      <c r="AJ350" s="128"/>
      <c r="AK350" s="126"/>
      <c r="AL350" s="136"/>
    </row>
    <row r="351" spans="34:38" ht="13.5">
      <c r="AH351" s="127"/>
      <c r="AI351" s="126"/>
      <c r="AJ351" s="128"/>
      <c r="AK351" s="126"/>
      <c r="AL351" s="136"/>
    </row>
  </sheetData>
  <sheetProtection/>
  <printOptions horizontalCentered="1"/>
  <pageMargins left="0" right="0" top="0.81" bottom="0" header="0.5118110236220472" footer="0.5118110236220472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A382"/>
  <sheetViews>
    <sheetView showGridLines="0" showRowColHeaders="0" zoomScalePageLayoutView="0" workbookViewId="0" topLeftCell="A1">
      <pane xSplit="6" topLeftCell="G1" activePane="topRight" state="frozen"/>
      <selection pane="topLeft" activeCell="C1" sqref="C1"/>
      <selection pane="topRight" activeCell="G18" sqref="G18"/>
    </sheetView>
  </sheetViews>
  <sheetFormatPr defaultColWidth="9.00390625" defaultRowHeight="13.5"/>
  <cols>
    <col min="1" max="1" width="3.25390625" style="0" hidden="1" customWidth="1"/>
    <col min="2" max="2" width="1.625" style="0" hidden="1" customWidth="1"/>
    <col min="3" max="3" width="4.25390625" style="47" customWidth="1"/>
    <col min="4" max="4" width="4.875" style="0" customWidth="1"/>
    <col min="5" max="5" width="16.00390625" style="0" customWidth="1"/>
    <col min="6" max="6" width="13.625" style="0" customWidth="1"/>
    <col min="7" max="7" width="10.375" style="0" customWidth="1"/>
    <col min="8" max="8" width="6.625" style="0" customWidth="1"/>
    <col min="9" max="10" width="13.625" style="0" customWidth="1"/>
    <col min="11" max="20" width="3.25390625" style="47" customWidth="1"/>
    <col min="21" max="21" width="4.75390625" style="0" customWidth="1"/>
    <col min="22" max="31" width="3.25390625" style="47" customWidth="1"/>
    <col min="32" max="32" width="4.75390625" style="0" customWidth="1"/>
    <col min="33" max="33" width="5.00390625" style="0" customWidth="1"/>
    <col min="34" max="34" width="7.75390625" style="48" customWidth="1"/>
    <col min="35" max="35" width="7.75390625" style="46" customWidth="1"/>
    <col min="36" max="36" width="7.75390625" style="107" customWidth="1"/>
    <col min="37" max="37" width="7.75390625" style="46" customWidth="1"/>
    <col min="38" max="38" width="7.75390625" style="15" customWidth="1"/>
    <col min="39" max="41" width="4.125" style="15" customWidth="1"/>
    <col min="42" max="42" width="3.875" style="0" customWidth="1"/>
    <col min="43" max="43" width="3.875" style="47" customWidth="1"/>
    <col min="44" max="44" width="8.375" style="0" customWidth="1"/>
    <col min="45" max="50" width="3.625" style="0" customWidth="1"/>
  </cols>
  <sheetData>
    <row r="1" spans="1:16" s="132" customFormat="1" ht="42.75" customHeight="1">
      <c r="A1" s="129"/>
      <c r="B1" s="130"/>
      <c r="C1" s="131" t="s">
        <v>666</v>
      </c>
      <c r="E1" s="133"/>
      <c r="F1" s="134"/>
      <c r="G1" s="131"/>
      <c r="H1" s="131"/>
      <c r="I1" s="131"/>
      <c r="J1" s="134"/>
      <c r="K1" s="134"/>
      <c r="M1" s="135"/>
      <c r="N1" s="135"/>
      <c r="O1" s="135"/>
      <c r="P1" s="135"/>
    </row>
    <row r="2" spans="1:16" s="1" customFormat="1" ht="18.75" customHeight="1">
      <c r="A2" s="96"/>
      <c r="B2" s="102"/>
      <c r="C2" s="85" t="s">
        <v>182</v>
      </c>
      <c r="D2" s="86"/>
      <c r="E2" s="87"/>
      <c r="F2" s="85"/>
      <c r="G2" s="87"/>
      <c r="H2" s="86"/>
      <c r="I2" s="86"/>
      <c r="J2" s="86"/>
      <c r="K2" s="85"/>
      <c r="L2" s="85"/>
      <c r="M2" s="88"/>
      <c r="N2" s="21"/>
      <c r="O2" s="16"/>
      <c r="P2" s="16"/>
    </row>
    <row r="3" spans="3:43" s="2" customFormat="1" ht="12">
      <c r="C3" s="57"/>
      <c r="K3" s="57"/>
      <c r="L3" s="57"/>
      <c r="M3" s="57"/>
      <c r="N3" s="57"/>
      <c r="O3" s="57"/>
      <c r="P3" s="57"/>
      <c r="Q3" s="57"/>
      <c r="R3" s="57"/>
      <c r="S3" s="57"/>
      <c r="T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H3" s="57"/>
      <c r="AI3" s="106"/>
      <c r="AJ3" s="106"/>
      <c r="AK3" s="106"/>
      <c r="AL3" s="27"/>
      <c r="AM3" s="27"/>
      <c r="AN3" s="27"/>
      <c r="AO3" s="27"/>
      <c r="AQ3" s="57"/>
    </row>
    <row r="4" spans="3:46" s="1" customFormat="1" ht="13.5">
      <c r="C4" s="48" t="s">
        <v>74</v>
      </c>
      <c r="E4" s="18"/>
      <c r="F4" s="37"/>
      <c r="G4" s="18"/>
      <c r="H4" s="16"/>
      <c r="I4" s="18"/>
      <c r="J4" s="16"/>
      <c r="K4" s="48"/>
      <c r="L4" s="48"/>
      <c r="M4" s="48"/>
      <c r="N4" s="48"/>
      <c r="O4" s="48"/>
      <c r="P4" s="48"/>
      <c r="Q4" s="48"/>
      <c r="R4" s="48"/>
      <c r="S4" s="48"/>
      <c r="T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H4" s="48"/>
      <c r="AI4" s="107"/>
      <c r="AJ4" s="107"/>
      <c r="AK4" s="107"/>
      <c r="AL4" s="16"/>
      <c r="AM4" s="16"/>
      <c r="AN4" s="16"/>
      <c r="AO4" s="16"/>
      <c r="AP4" s="19"/>
      <c r="AQ4" s="111"/>
      <c r="AR4" s="19"/>
      <c r="AS4" s="19"/>
      <c r="AT4" s="19"/>
    </row>
    <row r="5" spans="1:49" s="2" customFormat="1" ht="12">
      <c r="A5" s="99"/>
      <c r="C5" s="104"/>
      <c r="D5" s="3" t="s">
        <v>33</v>
      </c>
      <c r="E5" s="29"/>
      <c r="F5" s="25"/>
      <c r="G5" s="23"/>
      <c r="H5" s="28"/>
      <c r="I5" s="23"/>
      <c r="J5" s="28"/>
      <c r="K5" s="58" t="s">
        <v>34</v>
      </c>
      <c r="L5" s="61"/>
      <c r="M5" s="61"/>
      <c r="N5" s="61"/>
      <c r="O5" s="61"/>
      <c r="P5" s="61"/>
      <c r="Q5" s="61"/>
      <c r="R5" s="61"/>
      <c r="S5" s="61"/>
      <c r="T5" s="61"/>
      <c r="U5" s="3" t="s">
        <v>99</v>
      </c>
      <c r="V5" s="61" t="s">
        <v>35</v>
      </c>
      <c r="W5" s="61"/>
      <c r="X5" s="61"/>
      <c r="Y5" s="61"/>
      <c r="Z5" s="61"/>
      <c r="AA5" s="61"/>
      <c r="AB5" s="61"/>
      <c r="AC5" s="61"/>
      <c r="AD5" s="61"/>
      <c r="AE5" s="61"/>
      <c r="AF5" s="3" t="s">
        <v>100</v>
      </c>
      <c r="AG5" s="7" t="s">
        <v>101</v>
      </c>
      <c r="AH5" s="58" t="s">
        <v>102</v>
      </c>
      <c r="AI5" s="108"/>
      <c r="AJ5" s="108"/>
      <c r="AK5" s="108"/>
      <c r="AL5" s="14"/>
      <c r="AM5" s="65"/>
      <c r="AN5" s="66" t="s">
        <v>115</v>
      </c>
      <c r="AO5" s="67"/>
      <c r="AP5" s="5" t="s">
        <v>103</v>
      </c>
      <c r="AQ5" s="112"/>
      <c r="AR5" s="3" t="s">
        <v>104</v>
      </c>
      <c r="AS5" s="70"/>
      <c r="AT5" s="71"/>
      <c r="AU5" s="72"/>
      <c r="AV5" s="71"/>
      <c r="AW5" s="72"/>
    </row>
    <row r="6" spans="1:49" s="2" customFormat="1" ht="12">
      <c r="A6" s="100" t="s">
        <v>4</v>
      </c>
      <c r="C6" s="105" t="s">
        <v>26</v>
      </c>
      <c r="D6" s="4" t="s">
        <v>36</v>
      </c>
      <c r="E6" s="30" t="s">
        <v>27</v>
      </c>
      <c r="F6" s="26" t="s">
        <v>28</v>
      </c>
      <c r="G6" s="24" t="s">
        <v>29</v>
      </c>
      <c r="H6" s="10" t="s">
        <v>105</v>
      </c>
      <c r="I6" s="24" t="s">
        <v>30</v>
      </c>
      <c r="J6" s="10" t="s">
        <v>31</v>
      </c>
      <c r="K6" s="60">
        <v>1</v>
      </c>
      <c r="L6" s="60">
        <v>2</v>
      </c>
      <c r="M6" s="60">
        <v>3</v>
      </c>
      <c r="N6" s="60">
        <v>4</v>
      </c>
      <c r="O6" s="60">
        <v>5</v>
      </c>
      <c r="P6" s="60">
        <v>6</v>
      </c>
      <c r="Q6" s="60">
        <v>7</v>
      </c>
      <c r="R6" s="60">
        <v>8</v>
      </c>
      <c r="S6" s="60">
        <v>9</v>
      </c>
      <c r="T6" s="60">
        <v>10</v>
      </c>
      <c r="U6" s="8" t="s">
        <v>106</v>
      </c>
      <c r="V6" s="60">
        <v>1</v>
      </c>
      <c r="W6" s="60">
        <v>2</v>
      </c>
      <c r="X6" s="60">
        <v>3</v>
      </c>
      <c r="Y6" s="59">
        <v>4</v>
      </c>
      <c r="Z6" s="60">
        <v>5</v>
      </c>
      <c r="AA6" s="60">
        <v>6</v>
      </c>
      <c r="AB6" s="60">
        <v>7</v>
      </c>
      <c r="AC6" s="60">
        <v>8</v>
      </c>
      <c r="AD6" s="60">
        <v>9</v>
      </c>
      <c r="AE6" s="60">
        <v>10</v>
      </c>
      <c r="AF6" s="8" t="s">
        <v>106</v>
      </c>
      <c r="AG6" s="8" t="s">
        <v>107</v>
      </c>
      <c r="AH6" s="109" t="s">
        <v>108</v>
      </c>
      <c r="AI6" s="110" t="s">
        <v>109</v>
      </c>
      <c r="AJ6" s="60" t="s">
        <v>37</v>
      </c>
      <c r="AK6" s="60" t="s">
        <v>110</v>
      </c>
      <c r="AL6" s="9" t="s">
        <v>111</v>
      </c>
      <c r="AM6" s="68" t="s">
        <v>135</v>
      </c>
      <c r="AN6" s="68" t="s">
        <v>136</v>
      </c>
      <c r="AO6" s="68" t="s">
        <v>137</v>
      </c>
      <c r="AP6" s="20" t="s">
        <v>112</v>
      </c>
      <c r="AQ6" s="109" t="s">
        <v>113</v>
      </c>
      <c r="AR6" s="4" t="s">
        <v>114</v>
      </c>
      <c r="AS6" s="73" t="s">
        <v>73</v>
      </c>
      <c r="AT6" s="74">
        <v>1</v>
      </c>
      <c r="AU6" s="73">
        <v>2</v>
      </c>
      <c r="AV6" s="74">
        <v>3</v>
      </c>
      <c r="AW6" s="73">
        <v>5</v>
      </c>
    </row>
    <row r="7" spans="1:53" s="19" customFormat="1" ht="15" customHeight="1">
      <c r="A7" s="97">
        <v>1</v>
      </c>
      <c r="B7" s="12"/>
      <c r="C7" s="97">
        <v>1</v>
      </c>
      <c r="D7" s="150">
        <v>92</v>
      </c>
      <c r="E7" s="150" t="s">
        <v>542</v>
      </c>
      <c r="F7" s="150" t="s">
        <v>543</v>
      </c>
      <c r="G7" s="150" t="s">
        <v>494</v>
      </c>
      <c r="H7" s="150">
        <v>1991</v>
      </c>
      <c r="I7" s="150" t="s">
        <v>544</v>
      </c>
      <c r="J7" s="150"/>
      <c r="K7" s="149">
        <v>0</v>
      </c>
      <c r="L7" s="149">
        <v>0</v>
      </c>
      <c r="M7" s="149">
        <v>0</v>
      </c>
      <c r="N7" s="149">
        <v>1</v>
      </c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149">
        <v>5</v>
      </c>
      <c r="U7" s="121">
        <v>6</v>
      </c>
      <c r="V7" s="149">
        <v>0</v>
      </c>
      <c r="W7" s="149">
        <v>0</v>
      </c>
      <c r="X7" s="149">
        <v>0</v>
      </c>
      <c r="Y7" s="149">
        <v>0</v>
      </c>
      <c r="Z7" s="149">
        <v>0</v>
      </c>
      <c r="AA7" s="149">
        <v>1</v>
      </c>
      <c r="AB7" s="149">
        <v>0</v>
      </c>
      <c r="AC7" s="149">
        <v>0</v>
      </c>
      <c r="AD7" s="149">
        <v>0</v>
      </c>
      <c r="AE7" s="149">
        <v>0</v>
      </c>
      <c r="AF7" s="121">
        <v>1</v>
      </c>
      <c r="AG7" s="121">
        <v>7</v>
      </c>
      <c r="AH7" s="137">
        <v>0.270833333333333</v>
      </c>
      <c r="AI7" s="142">
        <v>0</v>
      </c>
      <c r="AJ7" s="142">
        <v>0.470833333333333</v>
      </c>
      <c r="AK7" s="142">
        <v>0.7215277777777778</v>
      </c>
      <c r="AL7" s="180">
        <v>0.2506944</v>
      </c>
      <c r="AM7" s="155">
        <v>0</v>
      </c>
      <c r="AN7" s="155">
        <v>0</v>
      </c>
      <c r="AO7" s="155">
        <v>0</v>
      </c>
      <c r="AP7" s="156">
        <v>0</v>
      </c>
      <c r="AQ7" s="44">
        <v>0</v>
      </c>
      <c r="AR7" s="151">
        <v>7</v>
      </c>
      <c r="AS7" s="181">
        <v>17</v>
      </c>
      <c r="AT7" s="181">
        <v>2</v>
      </c>
      <c r="AU7" s="181">
        <v>0</v>
      </c>
      <c r="AV7" s="181">
        <v>0</v>
      </c>
      <c r="AW7" s="181">
        <v>1</v>
      </c>
      <c r="AX7" s="147">
        <v>1700200000000</v>
      </c>
      <c r="AY7" s="45"/>
      <c r="AZ7" s="45"/>
      <c r="BA7" s="45"/>
    </row>
    <row r="8" spans="1:53" s="19" customFormat="1" ht="15" customHeight="1">
      <c r="A8" s="97">
        <v>2</v>
      </c>
      <c r="B8" s="12"/>
      <c r="C8" s="97">
        <v>2</v>
      </c>
      <c r="D8" s="150">
        <v>91</v>
      </c>
      <c r="E8" s="150" t="s">
        <v>253</v>
      </c>
      <c r="F8" s="150" t="s">
        <v>254</v>
      </c>
      <c r="G8" s="150" t="s">
        <v>228</v>
      </c>
      <c r="H8" s="150">
        <v>1991</v>
      </c>
      <c r="I8" s="150" t="s">
        <v>255</v>
      </c>
      <c r="J8" s="150" t="s">
        <v>193</v>
      </c>
      <c r="K8" s="149">
        <v>0</v>
      </c>
      <c r="L8" s="149">
        <v>0</v>
      </c>
      <c r="M8" s="149">
        <v>1</v>
      </c>
      <c r="N8" s="149">
        <v>0</v>
      </c>
      <c r="O8" s="149">
        <v>0</v>
      </c>
      <c r="P8" s="149">
        <v>1</v>
      </c>
      <c r="Q8" s="149">
        <v>0</v>
      </c>
      <c r="R8" s="149">
        <v>1</v>
      </c>
      <c r="S8" s="149">
        <v>0</v>
      </c>
      <c r="T8" s="149">
        <v>5</v>
      </c>
      <c r="U8" s="121">
        <v>8</v>
      </c>
      <c r="V8" s="149">
        <v>0</v>
      </c>
      <c r="W8" s="149">
        <v>0</v>
      </c>
      <c r="X8" s="149">
        <v>1</v>
      </c>
      <c r="Y8" s="149">
        <v>0</v>
      </c>
      <c r="Z8" s="149">
        <v>0</v>
      </c>
      <c r="AA8" s="149">
        <v>0</v>
      </c>
      <c r="AB8" s="149">
        <v>0</v>
      </c>
      <c r="AC8" s="149">
        <v>0</v>
      </c>
      <c r="AD8" s="149">
        <v>0</v>
      </c>
      <c r="AE8" s="149">
        <v>0</v>
      </c>
      <c r="AF8" s="121">
        <v>1</v>
      </c>
      <c r="AG8" s="121">
        <v>9</v>
      </c>
      <c r="AH8" s="137">
        <v>0.270833333333333</v>
      </c>
      <c r="AI8" s="142">
        <v>0</v>
      </c>
      <c r="AJ8" s="142">
        <v>0.465277777777778</v>
      </c>
      <c r="AK8" s="142">
        <v>0.7166666666666667</v>
      </c>
      <c r="AL8" s="180">
        <v>0.2513889</v>
      </c>
      <c r="AM8" s="155">
        <v>0</v>
      </c>
      <c r="AN8" s="155">
        <v>0</v>
      </c>
      <c r="AO8" s="155">
        <v>0</v>
      </c>
      <c r="AP8" s="156">
        <v>0</v>
      </c>
      <c r="AQ8" s="44">
        <v>0</v>
      </c>
      <c r="AR8" s="151">
        <v>9</v>
      </c>
      <c r="AS8" s="181">
        <v>15</v>
      </c>
      <c r="AT8" s="181">
        <v>4</v>
      </c>
      <c r="AU8" s="181">
        <v>0</v>
      </c>
      <c r="AV8" s="181">
        <v>0</v>
      </c>
      <c r="AW8" s="181">
        <v>1</v>
      </c>
      <c r="AX8" s="147">
        <v>1500400000000</v>
      </c>
      <c r="AY8" s="45"/>
      <c r="AZ8" s="45"/>
      <c r="BA8" s="45"/>
    </row>
    <row r="9" spans="1:53" s="19" customFormat="1" ht="15" customHeight="1">
      <c r="A9" s="97">
        <v>3</v>
      </c>
      <c r="B9" s="12"/>
      <c r="C9" s="97">
        <v>3</v>
      </c>
      <c r="D9" s="150">
        <v>99</v>
      </c>
      <c r="E9" s="150" t="s">
        <v>536</v>
      </c>
      <c r="F9" s="150" t="s">
        <v>537</v>
      </c>
      <c r="G9" s="150" t="s">
        <v>494</v>
      </c>
      <c r="H9" s="150">
        <v>1992</v>
      </c>
      <c r="I9" s="150" t="s">
        <v>538</v>
      </c>
      <c r="J9" s="150"/>
      <c r="K9" s="149">
        <v>1</v>
      </c>
      <c r="L9" s="149">
        <v>5</v>
      </c>
      <c r="M9" s="149">
        <v>1</v>
      </c>
      <c r="N9" s="149">
        <v>2</v>
      </c>
      <c r="O9" s="149">
        <v>1</v>
      </c>
      <c r="P9" s="149">
        <v>1</v>
      </c>
      <c r="Q9" s="149">
        <v>0</v>
      </c>
      <c r="R9" s="149">
        <v>0</v>
      </c>
      <c r="S9" s="149">
        <v>2</v>
      </c>
      <c r="T9" s="149">
        <v>5</v>
      </c>
      <c r="U9" s="121">
        <v>18</v>
      </c>
      <c r="V9" s="149">
        <v>1</v>
      </c>
      <c r="W9" s="149">
        <v>1</v>
      </c>
      <c r="X9" s="149">
        <v>2</v>
      </c>
      <c r="Y9" s="149">
        <v>5</v>
      </c>
      <c r="Z9" s="149">
        <v>2</v>
      </c>
      <c r="AA9" s="149">
        <v>1</v>
      </c>
      <c r="AB9" s="149">
        <v>0</v>
      </c>
      <c r="AC9" s="149">
        <v>0</v>
      </c>
      <c r="AD9" s="149">
        <v>0</v>
      </c>
      <c r="AE9" s="149">
        <v>5</v>
      </c>
      <c r="AF9" s="121">
        <v>17</v>
      </c>
      <c r="AG9" s="121">
        <v>35</v>
      </c>
      <c r="AH9" s="137">
        <v>0.2708333333333333</v>
      </c>
      <c r="AI9" s="142">
        <v>0</v>
      </c>
      <c r="AJ9" s="142">
        <v>0.475</v>
      </c>
      <c r="AK9" s="142">
        <v>0.7208333333333333</v>
      </c>
      <c r="AL9" s="180">
        <v>0.2458333</v>
      </c>
      <c r="AM9" s="155">
        <v>0</v>
      </c>
      <c r="AN9" s="155">
        <v>0</v>
      </c>
      <c r="AO9" s="155">
        <v>0</v>
      </c>
      <c r="AP9" s="156">
        <v>0</v>
      </c>
      <c r="AQ9" s="44">
        <v>0</v>
      </c>
      <c r="AR9" s="151">
        <v>35</v>
      </c>
      <c r="AS9" s="181">
        <v>5</v>
      </c>
      <c r="AT9" s="181">
        <v>7</v>
      </c>
      <c r="AU9" s="181">
        <v>4</v>
      </c>
      <c r="AV9" s="181">
        <v>0</v>
      </c>
      <c r="AW9" s="181">
        <v>4</v>
      </c>
      <c r="AX9" s="147">
        <v>500700400000</v>
      </c>
      <c r="AY9" s="45"/>
      <c r="AZ9" s="45"/>
      <c r="BA9" s="45"/>
    </row>
    <row r="10" spans="1:53" s="19" customFormat="1" ht="15" customHeight="1">
      <c r="A10" s="97">
        <v>4</v>
      </c>
      <c r="B10" s="12"/>
      <c r="C10" s="97">
        <v>4</v>
      </c>
      <c r="D10" s="150">
        <v>95</v>
      </c>
      <c r="E10" s="150" t="s">
        <v>343</v>
      </c>
      <c r="F10" s="150" t="s">
        <v>344</v>
      </c>
      <c r="G10" s="150" t="s">
        <v>339</v>
      </c>
      <c r="H10" s="150">
        <v>1992</v>
      </c>
      <c r="I10" s="150">
        <v>60040744</v>
      </c>
      <c r="J10" s="150" t="s">
        <v>193</v>
      </c>
      <c r="K10" s="149">
        <v>2</v>
      </c>
      <c r="L10" s="149">
        <v>1</v>
      </c>
      <c r="M10" s="149">
        <v>5</v>
      </c>
      <c r="N10" s="149">
        <v>3</v>
      </c>
      <c r="O10" s="149">
        <v>5</v>
      </c>
      <c r="P10" s="149">
        <v>2</v>
      </c>
      <c r="Q10" s="149">
        <v>1</v>
      </c>
      <c r="R10" s="149">
        <v>0</v>
      </c>
      <c r="S10" s="149">
        <v>1</v>
      </c>
      <c r="T10" s="149">
        <v>5</v>
      </c>
      <c r="U10" s="121">
        <v>25</v>
      </c>
      <c r="V10" s="149">
        <v>1</v>
      </c>
      <c r="W10" s="149">
        <v>1</v>
      </c>
      <c r="X10" s="149">
        <v>1</v>
      </c>
      <c r="Y10" s="149">
        <v>3</v>
      </c>
      <c r="Z10" s="149">
        <v>1</v>
      </c>
      <c r="AA10" s="149">
        <v>2</v>
      </c>
      <c r="AB10" s="149">
        <v>0</v>
      </c>
      <c r="AC10" s="149">
        <v>5</v>
      </c>
      <c r="AD10" s="149">
        <v>5</v>
      </c>
      <c r="AE10" s="149">
        <v>5</v>
      </c>
      <c r="AF10" s="121">
        <v>24</v>
      </c>
      <c r="AG10" s="121">
        <v>49</v>
      </c>
      <c r="AH10" s="137">
        <v>0.270833333333333</v>
      </c>
      <c r="AI10" s="142">
        <v>0</v>
      </c>
      <c r="AJ10" s="142">
        <v>0.459722222222222</v>
      </c>
      <c r="AK10" s="142">
        <v>0.7208333333333333</v>
      </c>
      <c r="AL10" s="180">
        <v>0.2611111</v>
      </c>
      <c r="AM10" s="155">
        <v>0</v>
      </c>
      <c r="AN10" s="155">
        <v>0</v>
      </c>
      <c r="AO10" s="155">
        <v>0</v>
      </c>
      <c r="AP10" s="156">
        <v>0</v>
      </c>
      <c r="AQ10" s="44">
        <v>0</v>
      </c>
      <c r="AR10" s="151">
        <v>49</v>
      </c>
      <c r="AS10" s="181">
        <v>2</v>
      </c>
      <c r="AT10" s="181">
        <v>7</v>
      </c>
      <c r="AU10" s="181">
        <v>3</v>
      </c>
      <c r="AV10" s="181">
        <v>2</v>
      </c>
      <c r="AW10" s="181">
        <v>6</v>
      </c>
      <c r="AX10" s="147">
        <v>200700300200</v>
      </c>
      <c r="AY10" s="45"/>
      <c r="AZ10" s="45"/>
      <c r="BA10" s="45"/>
    </row>
    <row r="11" spans="1:53" s="19" customFormat="1" ht="15" customHeight="1">
      <c r="A11" s="97">
        <v>5</v>
      </c>
      <c r="B11" s="12"/>
      <c r="C11" s="97">
        <v>5</v>
      </c>
      <c r="D11" s="150">
        <v>93</v>
      </c>
      <c r="E11" s="150" t="s">
        <v>675</v>
      </c>
      <c r="F11" s="150" t="s">
        <v>401</v>
      </c>
      <c r="G11" s="150" t="s">
        <v>395</v>
      </c>
      <c r="H11" s="150">
        <v>1991</v>
      </c>
      <c r="I11" s="150" t="s">
        <v>404</v>
      </c>
      <c r="J11" s="150"/>
      <c r="K11" s="149">
        <v>0</v>
      </c>
      <c r="L11" s="149">
        <v>5</v>
      </c>
      <c r="M11" s="149">
        <v>5</v>
      </c>
      <c r="N11" s="149">
        <v>5</v>
      </c>
      <c r="O11" s="149">
        <v>5</v>
      </c>
      <c r="P11" s="149">
        <v>5</v>
      </c>
      <c r="Q11" s="149">
        <v>0</v>
      </c>
      <c r="R11" s="149">
        <v>0</v>
      </c>
      <c r="S11" s="149">
        <v>0</v>
      </c>
      <c r="T11" s="149">
        <v>5</v>
      </c>
      <c r="U11" s="121">
        <v>30</v>
      </c>
      <c r="V11" s="149">
        <v>0</v>
      </c>
      <c r="W11" s="149">
        <v>0</v>
      </c>
      <c r="X11" s="149">
        <v>5</v>
      </c>
      <c r="Y11" s="149">
        <v>5</v>
      </c>
      <c r="Z11" s="149">
        <v>5</v>
      </c>
      <c r="AA11" s="149">
        <v>0</v>
      </c>
      <c r="AB11" s="149">
        <v>0</v>
      </c>
      <c r="AC11" s="149">
        <v>0</v>
      </c>
      <c r="AD11" s="149">
        <v>0</v>
      </c>
      <c r="AE11" s="149">
        <v>5</v>
      </c>
      <c r="AF11" s="121">
        <v>20</v>
      </c>
      <c r="AG11" s="121">
        <v>50</v>
      </c>
      <c r="AH11" s="137">
        <v>0.270833333333333</v>
      </c>
      <c r="AI11" s="142">
        <v>0</v>
      </c>
      <c r="AJ11" s="142">
        <v>0.454166666666667</v>
      </c>
      <c r="AK11" s="142">
        <v>0.6979166666666666</v>
      </c>
      <c r="AL11" s="180">
        <v>0.24375</v>
      </c>
      <c r="AM11" s="155">
        <v>0</v>
      </c>
      <c r="AN11" s="155">
        <v>0</v>
      </c>
      <c r="AO11" s="155">
        <v>0</v>
      </c>
      <c r="AP11" s="156">
        <v>0</v>
      </c>
      <c r="AQ11" s="44">
        <v>0</v>
      </c>
      <c r="AR11" s="151">
        <v>50</v>
      </c>
      <c r="AS11" s="181">
        <v>10</v>
      </c>
      <c r="AT11" s="181">
        <v>0</v>
      </c>
      <c r="AU11" s="181">
        <v>0</v>
      </c>
      <c r="AV11" s="181">
        <v>0</v>
      </c>
      <c r="AW11" s="181">
        <v>10</v>
      </c>
      <c r="AX11" s="147">
        <v>1000000000000</v>
      </c>
      <c r="AY11" s="45"/>
      <c r="AZ11" s="45"/>
      <c r="BA11" s="45"/>
    </row>
    <row r="12" spans="1:53" s="19" customFormat="1" ht="15" customHeight="1">
      <c r="A12" s="97">
        <v>6</v>
      </c>
      <c r="B12" s="12"/>
      <c r="C12" s="97">
        <v>6</v>
      </c>
      <c r="D12" s="150">
        <v>94</v>
      </c>
      <c r="E12" s="150" t="s">
        <v>676</v>
      </c>
      <c r="F12" s="150" t="s">
        <v>403</v>
      </c>
      <c r="G12" s="150" t="s">
        <v>395</v>
      </c>
      <c r="H12" s="150">
        <v>1991</v>
      </c>
      <c r="I12" s="150" t="s">
        <v>405</v>
      </c>
      <c r="J12" s="150"/>
      <c r="K12" s="149">
        <v>0</v>
      </c>
      <c r="L12" s="149">
        <v>0</v>
      </c>
      <c r="M12" s="149">
        <v>5</v>
      </c>
      <c r="N12" s="149">
        <v>5</v>
      </c>
      <c r="O12" s="149">
        <v>3</v>
      </c>
      <c r="P12" s="149">
        <v>5</v>
      </c>
      <c r="Q12" s="149">
        <v>2</v>
      </c>
      <c r="R12" s="149">
        <v>0</v>
      </c>
      <c r="S12" s="149">
        <v>3</v>
      </c>
      <c r="T12" s="149">
        <v>5</v>
      </c>
      <c r="U12" s="121">
        <v>28</v>
      </c>
      <c r="V12" s="149">
        <v>1</v>
      </c>
      <c r="W12" s="149">
        <v>1</v>
      </c>
      <c r="X12" s="149">
        <v>5</v>
      </c>
      <c r="Y12" s="149">
        <v>5</v>
      </c>
      <c r="Z12" s="149">
        <v>5</v>
      </c>
      <c r="AA12" s="149">
        <v>5</v>
      </c>
      <c r="AB12" s="149">
        <v>1</v>
      </c>
      <c r="AC12" s="149">
        <v>1</v>
      </c>
      <c r="AD12" s="149">
        <v>5</v>
      </c>
      <c r="AE12" s="149">
        <v>5</v>
      </c>
      <c r="AF12" s="121">
        <v>34</v>
      </c>
      <c r="AG12" s="121">
        <v>62</v>
      </c>
      <c r="AH12" s="137">
        <v>0.270833333333333</v>
      </c>
      <c r="AI12" s="142">
        <v>0</v>
      </c>
      <c r="AJ12" s="142">
        <v>0.466666666666667</v>
      </c>
      <c r="AK12" s="142">
        <v>0.7243055555555555</v>
      </c>
      <c r="AL12" s="180">
        <v>0.2576389</v>
      </c>
      <c r="AM12" s="155">
        <v>0</v>
      </c>
      <c r="AN12" s="155">
        <v>0</v>
      </c>
      <c r="AO12" s="155">
        <v>0</v>
      </c>
      <c r="AP12" s="156">
        <v>0</v>
      </c>
      <c r="AQ12" s="44">
        <v>0</v>
      </c>
      <c r="AR12" s="151">
        <v>62</v>
      </c>
      <c r="AS12" s="181">
        <v>3</v>
      </c>
      <c r="AT12" s="181">
        <v>4</v>
      </c>
      <c r="AU12" s="181">
        <v>1</v>
      </c>
      <c r="AV12" s="181">
        <v>2</v>
      </c>
      <c r="AW12" s="181">
        <v>10</v>
      </c>
      <c r="AX12" s="147">
        <v>300400100200</v>
      </c>
      <c r="AY12" s="45"/>
      <c r="AZ12" s="45"/>
      <c r="BA12" s="45"/>
    </row>
    <row r="13" spans="1:53" s="19" customFormat="1" ht="15" customHeight="1">
      <c r="A13" s="97">
        <v>7</v>
      </c>
      <c r="B13" s="12"/>
      <c r="C13" s="97">
        <v>7</v>
      </c>
      <c r="D13" s="150">
        <v>104</v>
      </c>
      <c r="E13" s="150" t="s">
        <v>539</v>
      </c>
      <c r="F13" s="150" t="s">
        <v>540</v>
      </c>
      <c r="G13" s="150" t="s">
        <v>494</v>
      </c>
      <c r="H13" s="150">
        <v>1991</v>
      </c>
      <c r="I13" s="150" t="s">
        <v>541</v>
      </c>
      <c r="J13" s="150" t="s">
        <v>193</v>
      </c>
      <c r="K13" s="149">
        <v>5</v>
      </c>
      <c r="L13" s="149">
        <v>2</v>
      </c>
      <c r="M13" s="149">
        <v>1</v>
      </c>
      <c r="N13" s="149">
        <v>5</v>
      </c>
      <c r="O13" s="149">
        <v>5</v>
      </c>
      <c r="P13" s="149">
        <v>5</v>
      </c>
      <c r="Q13" s="149">
        <v>1</v>
      </c>
      <c r="R13" s="149">
        <v>0</v>
      </c>
      <c r="S13" s="149">
        <v>3</v>
      </c>
      <c r="T13" s="149">
        <v>5</v>
      </c>
      <c r="U13" s="121">
        <v>32</v>
      </c>
      <c r="V13" s="149">
        <v>2</v>
      </c>
      <c r="W13" s="149">
        <v>1</v>
      </c>
      <c r="X13" s="149">
        <v>1</v>
      </c>
      <c r="Y13" s="149">
        <v>5</v>
      </c>
      <c r="Z13" s="149">
        <v>5</v>
      </c>
      <c r="AA13" s="149">
        <v>3</v>
      </c>
      <c r="AB13" s="149">
        <v>5</v>
      </c>
      <c r="AC13" s="149">
        <v>0</v>
      </c>
      <c r="AD13" s="149">
        <v>5</v>
      </c>
      <c r="AE13" s="149">
        <v>5</v>
      </c>
      <c r="AF13" s="121">
        <v>32</v>
      </c>
      <c r="AG13" s="121">
        <v>64</v>
      </c>
      <c r="AH13" s="137">
        <v>0.270833333333333</v>
      </c>
      <c r="AI13" s="142">
        <v>0</v>
      </c>
      <c r="AJ13" s="142">
        <v>0.461111111111111</v>
      </c>
      <c r="AK13" s="142">
        <v>0.7020833333333334</v>
      </c>
      <c r="AL13" s="180">
        <v>0.2409722</v>
      </c>
      <c r="AM13" s="155">
        <v>0</v>
      </c>
      <c r="AN13" s="155">
        <v>0</v>
      </c>
      <c r="AO13" s="155">
        <v>0</v>
      </c>
      <c r="AP13" s="156">
        <v>0</v>
      </c>
      <c r="AQ13" s="44">
        <v>0</v>
      </c>
      <c r="AR13" s="151">
        <v>64</v>
      </c>
      <c r="AS13" s="181">
        <v>2</v>
      </c>
      <c r="AT13" s="181">
        <v>4</v>
      </c>
      <c r="AU13" s="181">
        <v>2</v>
      </c>
      <c r="AV13" s="181">
        <v>2</v>
      </c>
      <c r="AW13" s="181">
        <v>10</v>
      </c>
      <c r="AX13" s="147">
        <v>200400200200</v>
      </c>
      <c r="AY13" s="45"/>
      <c r="AZ13" s="45"/>
      <c r="BA13" s="45"/>
    </row>
    <row r="14" spans="1:53" s="19" customFormat="1" ht="15" customHeight="1">
      <c r="A14" s="97">
        <v>8</v>
      </c>
      <c r="B14" s="12"/>
      <c r="C14" s="97">
        <v>8</v>
      </c>
      <c r="D14" s="150">
        <v>98</v>
      </c>
      <c r="E14" s="150" t="s">
        <v>608</v>
      </c>
      <c r="F14" s="150" t="s">
        <v>609</v>
      </c>
      <c r="G14" s="150" t="s">
        <v>602</v>
      </c>
      <c r="H14" s="150">
        <v>1992</v>
      </c>
      <c r="I14" s="150" t="s">
        <v>610</v>
      </c>
      <c r="J14" s="150" t="s">
        <v>193</v>
      </c>
      <c r="K14" s="149">
        <v>0</v>
      </c>
      <c r="L14" s="149">
        <v>5</v>
      </c>
      <c r="M14" s="149">
        <v>5</v>
      </c>
      <c r="N14" s="149">
        <v>5</v>
      </c>
      <c r="O14" s="149">
        <v>5</v>
      </c>
      <c r="P14" s="149">
        <v>5</v>
      </c>
      <c r="Q14" s="149">
        <v>3</v>
      </c>
      <c r="R14" s="149">
        <v>0</v>
      </c>
      <c r="S14" s="149">
        <v>5</v>
      </c>
      <c r="T14" s="149">
        <v>5</v>
      </c>
      <c r="U14" s="121">
        <v>38</v>
      </c>
      <c r="V14" s="149">
        <v>0</v>
      </c>
      <c r="W14" s="149">
        <v>1</v>
      </c>
      <c r="X14" s="149">
        <v>5</v>
      </c>
      <c r="Y14" s="149">
        <v>5</v>
      </c>
      <c r="Z14" s="149">
        <v>5</v>
      </c>
      <c r="AA14" s="149">
        <v>5</v>
      </c>
      <c r="AB14" s="149">
        <v>5</v>
      </c>
      <c r="AC14" s="149">
        <v>0</v>
      </c>
      <c r="AD14" s="149">
        <v>2</v>
      </c>
      <c r="AE14" s="149">
        <v>5</v>
      </c>
      <c r="AF14" s="121">
        <v>33</v>
      </c>
      <c r="AG14" s="121">
        <v>71</v>
      </c>
      <c r="AH14" s="137">
        <v>0.270833333333333</v>
      </c>
      <c r="AI14" s="142">
        <v>0</v>
      </c>
      <c r="AJ14" s="142">
        <v>0.473611111111111</v>
      </c>
      <c r="AK14" s="142">
        <v>0.7159722222222222</v>
      </c>
      <c r="AL14" s="180">
        <v>0.2423611</v>
      </c>
      <c r="AM14" s="155">
        <v>0</v>
      </c>
      <c r="AN14" s="155">
        <v>0</v>
      </c>
      <c r="AO14" s="155">
        <v>0</v>
      </c>
      <c r="AP14" s="156">
        <v>0</v>
      </c>
      <c r="AQ14" s="44">
        <v>0</v>
      </c>
      <c r="AR14" s="151">
        <v>71</v>
      </c>
      <c r="AS14" s="181">
        <v>4</v>
      </c>
      <c r="AT14" s="181">
        <v>1</v>
      </c>
      <c r="AU14" s="181">
        <v>1</v>
      </c>
      <c r="AV14" s="181">
        <v>1</v>
      </c>
      <c r="AW14" s="181">
        <v>13</v>
      </c>
      <c r="AX14" s="147">
        <v>400100100100</v>
      </c>
      <c r="AY14" s="45"/>
      <c r="AZ14" s="45"/>
      <c r="BA14" s="45"/>
    </row>
    <row r="15" spans="1:53" s="19" customFormat="1" ht="15" customHeight="1">
      <c r="A15" s="97">
        <v>9</v>
      </c>
      <c r="B15" s="12"/>
      <c r="C15" s="97">
        <v>9</v>
      </c>
      <c r="D15" s="150">
        <v>97</v>
      </c>
      <c r="E15" s="150" t="s">
        <v>259</v>
      </c>
      <c r="F15" s="150" t="s">
        <v>260</v>
      </c>
      <c r="G15" s="150" t="s">
        <v>228</v>
      </c>
      <c r="H15" s="150">
        <v>1992</v>
      </c>
      <c r="I15" s="150" t="s">
        <v>261</v>
      </c>
      <c r="J15" s="150" t="s">
        <v>193</v>
      </c>
      <c r="K15" s="149">
        <v>5</v>
      </c>
      <c r="L15" s="149">
        <v>1</v>
      </c>
      <c r="M15" s="149">
        <v>2</v>
      </c>
      <c r="N15" s="149">
        <v>5</v>
      </c>
      <c r="O15" s="149">
        <v>5</v>
      </c>
      <c r="P15" s="149">
        <v>5</v>
      </c>
      <c r="Q15" s="149">
        <v>2</v>
      </c>
      <c r="R15" s="149">
        <v>5</v>
      </c>
      <c r="S15" s="149">
        <v>5</v>
      </c>
      <c r="T15" s="149">
        <v>5</v>
      </c>
      <c r="U15" s="121">
        <v>40</v>
      </c>
      <c r="V15" s="149">
        <v>1</v>
      </c>
      <c r="W15" s="149">
        <v>0</v>
      </c>
      <c r="X15" s="149">
        <v>2</v>
      </c>
      <c r="Y15" s="149">
        <v>3</v>
      </c>
      <c r="Z15" s="149">
        <v>5</v>
      </c>
      <c r="AA15" s="149">
        <v>5</v>
      </c>
      <c r="AB15" s="149">
        <v>5</v>
      </c>
      <c r="AC15" s="149">
        <v>5</v>
      </c>
      <c r="AD15" s="149">
        <v>3</v>
      </c>
      <c r="AE15" s="149">
        <v>5</v>
      </c>
      <c r="AF15" s="121">
        <v>34</v>
      </c>
      <c r="AG15" s="121">
        <v>74</v>
      </c>
      <c r="AH15" s="137">
        <v>0.270833333333333</v>
      </c>
      <c r="AI15" s="142">
        <v>0</v>
      </c>
      <c r="AJ15" s="142">
        <v>0.469444444444444</v>
      </c>
      <c r="AK15" s="142">
        <v>0.7291666666666666</v>
      </c>
      <c r="AL15" s="180">
        <v>0.2597222</v>
      </c>
      <c r="AM15" s="155">
        <v>0</v>
      </c>
      <c r="AN15" s="155">
        <v>0</v>
      </c>
      <c r="AO15" s="155">
        <v>0</v>
      </c>
      <c r="AP15" s="156">
        <v>0</v>
      </c>
      <c r="AQ15" s="44">
        <v>0</v>
      </c>
      <c r="AR15" s="151">
        <v>74</v>
      </c>
      <c r="AS15" s="181">
        <v>1</v>
      </c>
      <c r="AT15" s="181">
        <v>2</v>
      </c>
      <c r="AU15" s="181">
        <v>3</v>
      </c>
      <c r="AV15" s="181">
        <v>2</v>
      </c>
      <c r="AW15" s="181">
        <v>12</v>
      </c>
      <c r="AX15" s="147">
        <v>100200300200</v>
      </c>
      <c r="AY15" s="45"/>
      <c r="AZ15" s="45"/>
      <c r="BA15" s="45"/>
    </row>
    <row r="16" spans="1:53" s="19" customFormat="1" ht="15" customHeight="1">
      <c r="A16" s="97">
        <v>10</v>
      </c>
      <c r="B16" s="12"/>
      <c r="C16" s="97">
        <v>10</v>
      </c>
      <c r="D16" s="150">
        <v>96</v>
      </c>
      <c r="E16" s="150" t="s">
        <v>662</v>
      </c>
      <c r="F16" s="150" t="s">
        <v>362</v>
      </c>
      <c r="G16" s="150" t="s">
        <v>602</v>
      </c>
      <c r="H16" s="150">
        <v>1992</v>
      </c>
      <c r="I16" s="150" t="s">
        <v>665</v>
      </c>
      <c r="J16" s="150"/>
      <c r="K16" s="149">
        <v>5</v>
      </c>
      <c r="L16" s="149">
        <v>1</v>
      </c>
      <c r="M16" s="149">
        <v>5</v>
      </c>
      <c r="N16" s="149">
        <v>5</v>
      </c>
      <c r="O16" s="149">
        <v>5</v>
      </c>
      <c r="P16" s="149">
        <v>5</v>
      </c>
      <c r="Q16" s="149">
        <v>1</v>
      </c>
      <c r="R16" s="149">
        <v>5</v>
      </c>
      <c r="S16" s="149">
        <v>5</v>
      </c>
      <c r="T16" s="149">
        <v>5</v>
      </c>
      <c r="U16" s="121">
        <v>42</v>
      </c>
      <c r="V16" s="149">
        <v>5</v>
      </c>
      <c r="W16" s="149">
        <v>1</v>
      </c>
      <c r="X16" s="149">
        <v>1</v>
      </c>
      <c r="Y16" s="149">
        <v>5</v>
      </c>
      <c r="Z16" s="149">
        <v>5</v>
      </c>
      <c r="AA16" s="149">
        <v>5</v>
      </c>
      <c r="AB16" s="149">
        <v>0</v>
      </c>
      <c r="AC16" s="149">
        <v>2</v>
      </c>
      <c r="AD16" s="149">
        <v>5</v>
      </c>
      <c r="AE16" s="149">
        <v>5</v>
      </c>
      <c r="AF16" s="121">
        <v>34</v>
      </c>
      <c r="AG16" s="121">
        <v>76</v>
      </c>
      <c r="AH16" s="137">
        <v>0.270833333333333</v>
      </c>
      <c r="AI16" s="142">
        <v>0</v>
      </c>
      <c r="AJ16" s="142">
        <v>0.468055555555555</v>
      </c>
      <c r="AK16" s="142">
        <v>0.7222222222222222</v>
      </c>
      <c r="AL16" s="180">
        <v>0.2541667</v>
      </c>
      <c r="AM16" s="155">
        <v>0</v>
      </c>
      <c r="AN16" s="155">
        <v>0</v>
      </c>
      <c r="AO16" s="155">
        <v>0</v>
      </c>
      <c r="AP16" s="156">
        <v>0</v>
      </c>
      <c r="AQ16" s="44">
        <v>0</v>
      </c>
      <c r="AR16" s="151">
        <v>76</v>
      </c>
      <c r="AS16" s="181">
        <v>1</v>
      </c>
      <c r="AT16" s="181">
        <v>4</v>
      </c>
      <c r="AU16" s="181">
        <v>1</v>
      </c>
      <c r="AV16" s="181">
        <v>0</v>
      </c>
      <c r="AW16" s="181">
        <v>14</v>
      </c>
      <c r="AX16" s="147">
        <v>100400100000</v>
      </c>
      <c r="AY16" s="45"/>
      <c r="AZ16" s="45"/>
      <c r="BA16" s="45"/>
    </row>
    <row r="17" spans="1:53" s="19" customFormat="1" ht="15" customHeight="1">
      <c r="A17" s="97">
        <v>11</v>
      </c>
      <c r="B17" s="12"/>
      <c r="C17" s="97">
        <v>11</v>
      </c>
      <c r="D17" s="150">
        <v>105</v>
      </c>
      <c r="E17" s="150" t="s">
        <v>256</v>
      </c>
      <c r="F17" s="150" t="s">
        <v>245</v>
      </c>
      <c r="G17" s="150" t="s">
        <v>228</v>
      </c>
      <c r="H17" s="150">
        <v>1991</v>
      </c>
      <c r="I17" s="150" t="s">
        <v>257</v>
      </c>
      <c r="J17" s="150" t="s">
        <v>193</v>
      </c>
      <c r="K17" s="149">
        <v>2</v>
      </c>
      <c r="L17" s="149">
        <v>1</v>
      </c>
      <c r="M17" s="149">
        <v>5</v>
      </c>
      <c r="N17" s="149">
        <v>5</v>
      </c>
      <c r="O17" s="149">
        <v>5</v>
      </c>
      <c r="P17" s="149">
        <v>5</v>
      </c>
      <c r="Q17" s="149">
        <v>5</v>
      </c>
      <c r="R17" s="149">
        <v>5</v>
      </c>
      <c r="S17" s="149">
        <v>5</v>
      </c>
      <c r="T17" s="149">
        <v>5</v>
      </c>
      <c r="U17" s="121">
        <v>43</v>
      </c>
      <c r="V17" s="149">
        <v>2</v>
      </c>
      <c r="W17" s="149">
        <v>2</v>
      </c>
      <c r="X17" s="149">
        <v>2</v>
      </c>
      <c r="Y17" s="149">
        <v>5</v>
      </c>
      <c r="Z17" s="149">
        <v>5</v>
      </c>
      <c r="AA17" s="149">
        <v>5</v>
      </c>
      <c r="AB17" s="149">
        <v>2</v>
      </c>
      <c r="AC17" s="149">
        <v>5</v>
      </c>
      <c r="AD17" s="149">
        <v>5</v>
      </c>
      <c r="AE17" s="149">
        <v>5</v>
      </c>
      <c r="AF17" s="121">
        <v>38</v>
      </c>
      <c r="AG17" s="121">
        <v>81</v>
      </c>
      <c r="AH17" s="137">
        <v>0.270833333333333</v>
      </c>
      <c r="AI17" s="142">
        <v>0</v>
      </c>
      <c r="AJ17" s="142">
        <v>0.463888888888889</v>
      </c>
      <c r="AK17" s="142">
        <v>0.6923611111111111</v>
      </c>
      <c r="AL17" s="180">
        <v>0.2284722</v>
      </c>
      <c r="AM17" s="155">
        <v>0</v>
      </c>
      <c r="AN17" s="155">
        <v>0</v>
      </c>
      <c r="AO17" s="155">
        <v>0</v>
      </c>
      <c r="AP17" s="156">
        <v>0</v>
      </c>
      <c r="AQ17" s="44">
        <v>0</v>
      </c>
      <c r="AR17" s="151">
        <v>81</v>
      </c>
      <c r="AS17" s="181">
        <v>0</v>
      </c>
      <c r="AT17" s="181">
        <v>1</v>
      </c>
      <c r="AU17" s="181">
        <v>5</v>
      </c>
      <c r="AV17" s="181">
        <v>0</v>
      </c>
      <c r="AW17" s="181">
        <v>14</v>
      </c>
      <c r="AX17" s="147">
        <v>100500000</v>
      </c>
      <c r="AY17" s="45"/>
      <c r="AZ17" s="45"/>
      <c r="BA17" s="45"/>
    </row>
    <row r="18" spans="1:53" s="19" customFormat="1" ht="15" customHeight="1">
      <c r="A18" s="97">
        <v>12</v>
      </c>
      <c r="B18" s="12"/>
      <c r="C18" s="97">
        <v>12</v>
      </c>
      <c r="D18" s="150">
        <v>101</v>
      </c>
      <c r="E18" s="150" t="s">
        <v>386</v>
      </c>
      <c r="F18" s="150" t="s">
        <v>387</v>
      </c>
      <c r="G18" s="150" t="s">
        <v>377</v>
      </c>
      <c r="H18" s="150">
        <v>1992</v>
      </c>
      <c r="I18" s="150" t="s">
        <v>650</v>
      </c>
      <c r="J18" s="150" t="s">
        <v>193</v>
      </c>
      <c r="K18" s="149">
        <v>1</v>
      </c>
      <c r="L18" s="149">
        <v>5</v>
      </c>
      <c r="M18" s="149">
        <v>5</v>
      </c>
      <c r="N18" s="149">
        <v>5</v>
      </c>
      <c r="O18" s="149">
        <v>5</v>
      </c>
      <c r="P18" s="149">
        <v>5</v>
      </c>
      <c r="Q18" s="149">
        <v>5</v>
      </c>
      <c r="R18" s="149">
        <v>1</v>
      </c>
      <c r="S18" s="149">
        <v>5</v>
      </c>
      <c r="T18" s="149">
        <v>5</v>
      </c>
      <c r="U18" s="121">
        <v>42</v>
      </c>
      <c r="V18" s="149">
        <v>3</v>
      </c>
      <c r="W18" s="149">
        <v>3</v>
      </c>
      <c r="X18" s="149">
        <v>1</v>
      </c>
      <c r="Y18" s="149">
        <v>5</v>
      </c>
      <c r="Z18" s="149">
        <v>5</v>
      </c>
      <c r="AA18" s="149">
        <v>5</v>
      </c>
      <c r="AB18" s="149">
        <v>5</v>
      </c>
      <c r="AC18" s="149">
        <v>5</v>
      </c>
      <c r="AD18" s="149">
        <v>5</v>
      </c>
      <c r="AE18" s="149">
        <v>5</v>
      </c>
      <c r="AF18" s="121">
        <v>42</v>
      </c>
      <c r="AG18" s="121">
        <v>84</v>
      </c>
      <c r="AH18" s="137">
        <v>0.270833333333333</v>
      </c>
      <c r="AI18" s="142">
        <v>0</v>
      </c>
      <c r="AJ18" s="142">
        <v>0.472222222222222</v>
      </c>
      <c r="AK18" s="142">
        <v>0.7027777777777778</v>
      </c>
      <c r="AL18" s="180">
        <v>0.2305556</v>
      </c>
      <c r="AM18" s="155">
        <v>0</v>
      </c>
      <c r="AN18" s="155">
        <v>0</v>
      </c>
      <c r="AO18" s="155">
        <v>0</v>
      </c>
      <c r="AP18" s="156">
        <v>0</v>
      </c>
      <c r="AQ18" s="44">
        <v>0</v>
      </c>
      <c r="AR18" s="151">
        <v>84</v>
      </c>
      <c r="AS18" s="181">
        <v>0</v>
      </c>
      <c r="AT18" s="181">
        <v>3</v>
      </c>
      <c r="AU18" s="181">
        <v>0</v>
      </c>
      <c r="AV18" s="181">
        <v>2</v>
      </c>
      <c r="AW18" s="181">
        <v>15</v>
      </c>
      <c r="AX18" s="147">
        <v>300000200</v>
      </c>
      <c r="AY18" s="45"/>
      <c r="AZ18" s="45"/>
      <c r="BA18" s="45"/>
    </row>
    <row r="19" spans="1:53" s="19" customFormat="1" ht="15" customHeight="1">
      <c r="A19" s="97">
        <v>13</v>
      </c>
      <c r="B19" s="12"/>
      <c r="C19" s="97">
        <v>13</v>
      </c>
      <c r="D19" s="150">
        <v>111</v>
      </c>
      <c r="E19" s="150" t="s">
        <v>345</v>
      </c>
      <c r="F19" s="150" t="s">
        <v>215</v>
      </c>
      <c r="G19" s="150" t="s">
        <v>339</v>
      </c>
      <c r="H19" s="150">
        <v>1992</v>
      </c>
      <c r="I19" s="150">
        <v>63030229</v>
      </c>
      <c r="J19" s="150" t="s">
        <v>193</v>
      </c>
      <c r="K19" s="149">
        <v>5</v>
      </c>
      <c r="L19" s="149">
        <v>1</v>
      </c>
      <c r="M19" s="149">
        <v>2</v>
      </c>
      <c r="N19" s="149">
        <v>5</v>
      </c>
      <c r="O19" s="149">
        <v>5</v>
      </c>
      <c r="P19" s="149">
        <v>5</v>
      </c>
      <c r="Q19" s="149">
        <v>5</v>
      </c>
      <c r="R19" s="149">
        <v>5</v>
      </c>
      <c r="S19" s="149">
        <v>2</v>
      </c>
      <c r="T19" s="149">
        <v>5</v>
      </c>
      <c r="U19" s="121">
        <v>40</v>
      </c>
      <c r="V19" s="149">
        <v>3</v>
      </c>
      <c r="W19" s="149">
        <v>1</v>
      </c>
      <c r="X19" s="149">
        <v>5</v>
      </c>
      <c r="Y19" s="149">
        <v>5</v>
      </c>
      <c r="Z19" s="149">
        <v>5</v>
      </c>
      <c r="AA19" s="149">
        <v>5</v>
      </c>
      <c r="AB19" s="149">
        <v>5</v>
      </c>
      <c r="AC19" s="149">
        <v>5</v>
      </c>
      <c r="AD19" s="149">
        <v>5</v>
      </c>
      <c r="AE19" s="149">
        <v>5</v>
      </c>
      <c r="AF19" s="121">
        <v>44</v>
      </c>
      <c r="AG19" s="121">
        <v>84</v>
      </c>
      <c r="AH19" s="137">
        <v>0.270833333333333</v>
      </c>
      <c r="AI19" s="142">
        <v>0</v>
      </c>
      <c r="AJ19" s="142">
        <v>0.4625</v>
      </c>
      <c r="AK19" s="142">
        <v>0.7118055555555555</v>
      </c>
      <c r="AL19" s="180">
        <v>0.2493056</v>
      </c>
      <c r="AM19" s="155">
        <v>0</v>
      </c>
      <c r="AN19" s="155">
        <v>0</v>
      </c>
      <c r="AO19" s="155">
        <v>0</v>
      </c>
      <c r="AP19" s="156">
        <v>0</v>
      </c>
      <c r="AQ19" s="44">
        <v>0</v>
      </c>
      <c r="AR19" s="151">
        <v>84</v>
      </c>
      <c r="AS19" s="181">
        <v>0</v>
      </c>
      <c r="AT19" s="181">
        <v>2</v>
      </c>
      <c r="AU19" s="181">
        <v>2</v>
      </c>
      <c r="AV19" s="181">
        <v>1</v>
      </c>
      <c r="AW19" s="181">
        <v>15</v>
      </c>
      <c r="AX19" s="147">
        <v>200200100</v>
      </c>
      <c r="AY19" s="45"/>
      <c r="AZ19" s="45"/>
      <c r="BA19" s="45"/>
    </row>
    <row r="20" spans="1:53" s="19" customFormat="1" ht="15" customHeight="1">
      <c r="A20" s="97">
        <v>14</v>
      </c>
      <c r="B20" s="12"/>
      <c r="C20" s="97">
        <v>14</v>
      </c>
      <c r="D20" s="150">
        <v>106</v>
      </c>
      <c r="E20" s="150" t="s">
        <v>262</v>
      </c>
      <c r="F20" s="150" t="s">
        <v>263</v>
      </c>
      <c r="G20" s="150" t="s">
        <v>228</v>
      </c>
      <c r="H20" s="150">
        <v>1991</v>
      </c>
      <c r="I20" s="150" t="s">
        <v>264</v>
      </c>
      <c r="J20" s="150" t="s">
        <v>193</v>
      </c>
      <c r="K20" s="149">
        <v>3</v>
      </c>
      <c r="L20" s="149">
        <v>5</v>
      </c>
      <c r="M20" s="149">
        <v>3</v>
      </c>
      <c r="N20" s="149">
        <v>5</v>
      </c>
      <c r="O20" s="149">
        <v>5</v>
      </c>
      <c r="P20" s="149">
        <v>5</v>
      </c>
      <c r="Q20" s="149">
        <v>5</v>
      </c>
      <c r="R20" s="149">
        <v>5</v>
      </c>
      <c r="S20" s="149">
        <v>5</v>
      </c>
      <c r="T20" s="149">
        <v>5</v>
      </c>
      <c r="U20" s="121">
        <v>46</v>
      </c>
      <c r="V20" s="149">
        <v>2</v>
      </c>
      <c r="W20" s="149">
        <v>1</v>
      </c>
      <c r="X20" s="149">
        <v>2</v>
      </c>
      <c r="Y20" s="149">
        <v>5</v>
      </c>
      <c r="Z20" s="149">
        <v>5</v>
      </c>
      <c r="AA20" s="149">
        <v>5</v>
      </c>
      <c r="AB20" s="149">
        <v>5</v>
      </c>
      <c r="AC20" s="149">
        <v>5</v>
      </c>
      <c r="AD20" s="149">
        <v>5</v>
      </c>
      <c r="AE20" s="149">
        <v>5</v>
      </c>
      <c r="AF20" s="121">
        <v>40</v>
      </c>
      <c r="AG20" s="121">
        <v>86</v>
      </c>
      <c r="AH20" s="137">
        <v>0.2708333333333333</v>
      </c>
      <c r="AI20" s="142">
        <v>0</v>
      </c>
      <c r="AJ20" s="142">
        <v>0.476388888888889</v>
      </c>
      <c r="AK20" s="142">
        <v>0.7222222222222222</v>
      </c>
      <c r="AL20" s="180">
        <v>0.2458333</v>
      </c>
      <c r="AM20" s="155">
        <v>0</v>
      </c>
      <c r="AN20" s="155">
        <v>0</v>
      </c>
      <c r="AO20" s="155">
        <v>0</v>
      </c>
      <c r="AP20" s="156">
        <v>0</v>
      </c>
      <c r="AQ20" s="44">
        <v>0</v>
      </c>
      <c r="AR20" s="151">
        <v>86</v>
      </c>
      <c r="AS20" s="181">
        <v>0</v>
      </c>
      <c r="AT20" s="181">
        <v>1</v>
      </c>
      <c r="AU20" s="181">
        <v>2</v>
      </c>
      <c r="AV20" s="181">
        <v>2</v>
      </c>
      <c r="AW20" s="181">
        <v>15</v>
      </c>
      <c r="AX20" s="147">
        <v>100200200</v>
      </c>
      <c r="AY20" s="45"/>
      <c r="AZ20" s="45"/>
      <c r="BA20" s="45"/>
    </row>
    <row r="21" spans="1:53" s="19" customFormat="1" ht="15" customHeight="1">
      <c r="A21" s="97">
        <v>15</v>
      </c>
      <c r="B21" s="12"/>
      <c r="C21" s="97">
        <v>15</v>
      </c>
      <c r="D21" s="150">
        <v>112</v>
      </c>
      <c r="E21" s="150" t="s">
        <v>217</v>
      </c>
      <c r="F21" s="150" t="s">
        <v>192</v>
      </c>
      <c r="G21" s="150" t="s">
        <v>187</v>
      </c>
      <c r="H21" s="150">
        <v>1991</v>
      </c>
      <c r="I21" s="150" t="s">
        <v>218</v>
      </c>
      <c r="J21" s="150"/>
      <c r="K21" s="149">
        <v>5</v>
      </c>
      <c r="L21" s="149">
        <v>5</v>
      </c>
      <c r="M21" s="149">
        <v>5</v>
      </c>
      <c r="N21" s="149">
        <v>5</v>
      </c>
      <c r="O21" s="149">
        <v>5</v>
      </c>
      <c r="P21" s="149">
        <v>5</v>
      </c>
      <c r="Q21" s="149">
        <v>2</v>
      </c>
      <c r="R21" s="149">
        <v>5</v>
      </c>
      <c r="S21" s="149">
        <v>5</v>
      </c>
      <c r="T21" s="149">
        <v>5</v>
      </c>
      <c r="U21" s="121">
        <v>47</v>
      </c>
      <c r="V21" s="149">
        <v>3</v>
      </c>
      <c r="W21" s="149">
        <v>5</v>
      </c>
      <c r="X21" s="149">
        <v>2</v>
      </c>
      <c r="Y21" s="149">
        <v>5</v>
      </c>
      <c r="Z21" s="149">
        <v>5</v>
      </c>
      <c r="AA21" s="149">
        <v>5</v>
      </c>
      <c r="AB21" s="149">
        <v>5</v>
      </c>
      <c r="AC21" s="149">
        <v>5</v>
      </c>
      <c r="AD21" s="149">
        <v>5</v>
      </c>
      <c r="AE21" s="149">
        <v>5</v>
      </c>
      <c r="AF21" s="121">
        <v>45</v>
      </c>
      <c r="AG21" s="121">
        <v>92</v>
      </c>
      <c r="AH21" s="137">
        <v>0.270833333333333</v>
      </c>
      <c r="AI21" s="142">
        <v>0</v>
      </c>
      <c r="AJ21" s="142">
        <v>0.458333333333333</v>
      </c>
      <c r="AK21" s="142">
        <v>0.7215277777777778</v>
      </c>
      <c r="AL21" s="180">
        <v>0.2631944</v>
      </c>
      <c r="AM21" s="155">
        <v>0</v>
      </c>
      <c r="AN21" s="155">
        <v>0</v>
      </c>
      <c r="AO21" s="155">
        <v>0</v>
      </c>
      <c r="AP21" s="156">
        <v>0</v>
      </c>
      <c r="AQ21" s="44">
        <v>0</v>
      </c>
      <c r="AR21" s="151">
        <v>92</v>
      </c>
      <c r="AS21" s="181">
        <v>0</v>
      </c>
      <c r="AT21" s="181">
        <v>0</v>
      </c>
      <c r="AU21" s="181">
        <v>2</v>
      </c>
      <c r="AV21" s="181">
        <v>1</v>
      </c>
      <c r="AW21" s="181">
        <v>17</v>
      </c>
      <c r="AX21" s="147">
        <v>200100</v>
      </c>
      <c r="AY21" s="45"/>
      <c r="AZ21" s="45"/>
      <c r="BA21" s="45"/>
    </row>
    <row r="22" spans="1:53" s="19" customFormat="1" ht="15" customHeight="1">
      <c r="A22" s="97">
        <v>16</v>
      </c>
      <c r="B22" s="12"/>
      <c r="C22" s="97">
        <v>16</v>
      </c>
      <c r="D22" s="150">
        <v>107</v>
      </c>
      <c r="E22" s="150" t="s">
        <v>611</v>
      </c>
      <c r="F22" s="150" t="s">
        <v>612</v>
      </c>
      <c r="G22" s="150" t="s">
        <v>602</v>
      </c>
      <c r="H22" s="150">
        <v>1991</v>
      </c>
      <c r="I22" s="150" t="s">
        <v>613</v>
      </c>
      <c r="J22" s="150" t="s">
        <v>193</v>
      </c>
      <c r="K22" s="149">
        <v>5</v>
      </c>
      <c r="L22" s="149">
        <v>5</v>
      </c>
      <c r="M22" s="149">
        <v>5</v>
      </c>
      <c r="N22" s="149">
        <v>5</v>
      </c>
      <c r="O22" s="149">
        <v>5</v>
      </c>
      <c r="P22" s="149">
        <v>5</v>
      </c>
      <c r="Q22" s="149">
        <v>5</v>
      </c>
      <c r="R22" s="149">
        <v>5</v>
      </c>
      <c r="S22" s="149">
        <v>5</v>
      </c>
      <c r="T22" s="149">
        <v>5</v>
      </c>
      <c r="U22" s="121">
        <v>50</v>
      </c>
      <c r="V22" s="149">
        <v>5</v>
      </c>
      <c r="W22" s="149">
        <v>5</v>
      </c>
      <c r="X22" s="149">
        <v>5</v>
      </c>
      <c r="Y22" s="149">
        <v>5</v>
      </c>
      <c r="Z22" s="149">
        <v>5</v>
      </c>
      <c r="AA22" s="149">
        <v>5</v>
      </c>
      <c r="AB22" s="149">
        <v>5</v>
      </c>
      <c r="AC22" s="149">
        <v>5</v>
      </c>
      <c r="AD22" s="149">
        <v>5</v>
      </c>
      <c r="AE22" s="149">
        <v>5</v>
      </c>
      <c r="AF22" s="121">
        <v>50</v>
      </c>
      <c r="AG22" s="121">
        <v>100</v>
      </c>
      <c r="AH22" s="137">
        <v>0.270833333333333</v>
      </c>
      <c r="AI22" s="142">
        <v>0</v>
      </c>
      <c r="AJ22" s="142">
        <v>0.456944444444444</v>
      </c>
      <c r="AK22" s="142">
        <v>0.7041666666666666</v>
      </c>
      <c r="AL22" s="180">
        <v>0.2472222</v>
      </c>
      <c r="AM22" s="155">
        <v>0</v>
      </c>
      <c r="AN22" s="155">
        <v>0</v>
      </c>
      <c r="AO22" s="155">
        <v>0</v>
      </c>
      <c r="AP22" s="156">
        <v>0</v>
      </c>
      <c r="AQ22" s="44">
        <v>0</v>
      </c>
      <c r="AR22" s="151">
        <v>100</v>
      </c>
      <c r="AS22" s="181">
        <v>0</v>
      </c>
      <c r="AT22" s="181">
        <v>0</v>
      </c>
      <c r="AU22" s="181">
        <v>0</v>
      </c>
      <c r="AV22" s="181">
        <v>0</v>
      </c>
      <c r="AW22" s="181">
        <v>20</v>
      </c>
      <c r="AX22" s="147">
        <v>0</v>
      </c>
      <c r="AY22" s="45"/>
      <c r="AZ22" s="45"/>
      <c r="BA22" s="45"/>
    </row>
    <row r="23" spans="1:53" s="19" customFormat="1" ht="15" customHeight="1">
      <c r="A23" s="97">
        <v>17</v>
      </c>
      <c r="B23" s="12"/>
      <c r="C23" s="97">
        <v>17</v>
      </c>
      <c r="D23" s="150">
        <v>103</v>
      </c>
      <c r="E23" s="150" t="s">
        <v>194</v>
      </c>
      <c r="F23" s="150" t="s">
        <v>195</v>
      </c>
      <c r="G23" s="150" t="s">
        <v>187</v>
      </c>
      <c r="H23" s="150">
        <v>1991</v>
      </c>
      <c r="I23" s="150" t="s">
        <v>196</v>
      </c>
      <c r="J23" s="150" t="s">
        <v>193</v>
      </c>
      <c r="K23" s="149">
        <v>5</v>
      </c>
      <c r="L23" s="149">
        <v>5</v>
      </c>
      <c r="M23" s="149">
        <v>5</v>
      </c>
      <c r="N23" s="149">
        <v>5</v>
      </c>
      <c r="O23" s="149">
        <v>5</v>
      </c>
      <c r="P23" s="149">
        <v>5</v>
      </c>
      <c r="Q23" s="149">
        <v>5</v>
      </c>
      <c r="R23" s="149">
        <v>5</v>
      </c>
      <c r="S23" s="149">
        <v>5</v>
      </c>
      <c r="T23" s="149">
        <v>5</v>
      </c>
      <c r="U23" s="121">
        <v>50</v>
      </c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21">
        <v>0</v>
      </c>
      <c r="AG23" s="121">
        <v>50</v>
      </c>
      <c r="AH23" s="137">
        <v>0.270833333333333</v>
      </c>
      <c r="AI23" s="142">
        <v>0</v>
      </c>
      <c r="AJ23" s="142">
        <v>0.455555555555555</v>
      </c>
      <c r="AK23" s="142"/>
      <c r="AL23" s="180"/>
      <c r="AM23" s="155"/>
      <c r="AN23" s="155"/>
      <c r="AO23" s="155"/>
      <c r="AP23" s="156"/>
      <c r="AQ23" s="44"/>
      <c r="AR23" s="151" t="s">
        <v>671</v>
      </c>
      <c r="AS23" s="181">
        <v>0</v>
      </c>
      <c r="AT23" s="181">
        <v>0</v>
      </c>
      <c r="AU23" s="181">
        <v>0</v>
      </c>
      <c r="AV23" s="181">
        <v>0</v>
      </c>
      <c r="AW23" s="181">
        <v>10</v>
      </c>
      <c r="AX23" s="147">
        <v>0</v>
      </c>
      <c r="AY23" s="45"/>
      <c r="AZ23" s="45"/>
      <c r="BA23" s="45"/>
    </row>
    <row r="24" spans="34:50" ht="15" customHeight="1">
      <c r="AH24" s="127"/>
      <c r="AI24" s="126"/>
      <c r="AJ24" s="128"/>
      <c r="AK24" s="126"/>
      <c r="AL24" s="136"/>
      <c r="AP24" s="15"/>
      <c r="AQ24" s="46"/>
      <c r="AR24" s="15"/>
      <c r="AS24" s="15"/>
      <c r="AT24" s="15"/>
      <c r="AU24" s="15"/>
      <c r="AV24" s="15"/>
      <c r="AW24" s="15"/>
      <c r="AX24" s="15"/>
    </row>
    <row r="25" spans="34:50" ht="15" customHeight="1">
      <c r="AH25" s="127"/>
      <c r="AI25" s="126"/>
      <c r="AJ25" s="128"/>
      <c r="AK25" s="126"/>
      <c r="AL25" s="136"/>
      <c r="AP25" s="15"/>
      <c r="AQ25" s="46"/>
      <c r="AR25" s="15"/>
      <c r="AS25" s="15"/>
      <c r="AT25" s="15"/>
      <c r="AU25" s="15"/>
      <c r="AV25" s="15"/>
      <c r="AW25" s="15"/>
      <c r="AX25" s="15"/>
    </row>
    <row r="26" spans="34:50" ht="15" customHeight="1">
      <c r="AH26" s="127"/>
      <c r="AI26" s="126"/>
      <c r="AJ26" s="128"/>
      <c r="AK26" s="126"/>
      <c r="AL26" s="136"/>
      <c r="AP26" s="15"/>
      <c r="AQ26" s="46"/>
      <c r="AR26" s="15"/>
      <c r="AS26" s="15"/>
      <c r="AT26" s="15"/>
      <c r="AU26" s="15"/>
      <c r="AV26" s="15"/>
      <c r="AW26" s="15"/>
      <c r="AX26" s="15"/>
    </row>
    <row r="27" spans="34:50" ht="15" customHeight="1">
      <c r="AH27" s="127"/>
      <c r="AI27" s="126"/>
      <c r="AJ27" s="128"/>
      <c r="AK27" s="126"/>
      <c r="AL27" s="136"/>
      <c r="AP27" s="15"/>
      <c r="AQ27" s="46"/>
      <c r="AR27" s="15"/>
      <c r="AS27" s="15"/>
      <c r="AT27" s="15"/>
      <c r="AU27" s="15"/>
      <c r="AV27" s="15"/>
      <c r="AW27" s="15"/>
      <c r="AX27" s="15"/>
    </row>
    <row r="28" spans="34:50" ht="15" customHeight="1">
      <c r="AH28" s="127"/>
      <c r="AI28" s="126"/>
      <c r="AJ28" s="128"/>
      <c r="AK28" s="126"/>
      <c r="AL28" s="136"/>
      <c r="AP28" s="15"/>
      <c r="AQ28" s="46"/>
      <c r="AR28" s="15"/>
      <c r="AS28" s="15"/>
      <c r="AT28" s="15"/>
      <c r="AU28" s="15"/>
      <c r="AV28" s="15"/>
      <c r="AW28" s="15"/>
      <c r="AX28" s="15"/>
    </row>
    <row r="29" spans="34:50" ht="15" customHeight="1">
      <c r="AH29" s="127"/>
      <c r="AI29" s="126"/>
      <c r="AJ29" s="128"/>
      <c r="AK29" s="126"/>
      <c r="AL29" s="136"/>
      <c r="AP29" s="15"/>
      <c r="AQ29" s="46"/>
      <c r="AR29" s="15"/>
      <c r="AS29" s="15"/>
      <c r="AT29" s="15"/>
      <c r="AU29" s="15"/>
      <c r="AV29" s="15"/>
      <c r="AW29" s="15"/>
      <c r="AX29" s="15"/>
    </row>
    <row r="30" spans="34:50" ht="15" customHeight="1">
      <c r="AH30" s="127"/>
      <c r="AI30" s="126"/>
      <c r="AJ30" s="128"/>
      <c r="AK30" s="126"/>
      <c r="AL30" s="136"/>
      <c r="AP30" s="15"/>
      <c r="AQ30" s="46"/>
      <c r="AR30" s="15"/>
      <c r="AS30" s="15"/>
      <c r="AT30" s="15"/>
      <c r="AU30" s="15"/>
      <c r="AV30" s="15"/>
      <c r="AW30" s="15"/>
      <c r="AX30" s="15"/>
    </row>
    <row r="31" spans="34:50" ht="15" customHeight="1">
      <c r="AH31" s="127"/>
      <c r="AI31" s="126"/>
      <c r="AJ31" s="128"/>
      <c r="AK31" s="126"/>
      <c r="AL31" s="136"/>
      <c r="AP31" s="15"/>
      <c r="AQ31" s="46"/>
      <c r="AR31" s="15"/>
      <c r="AS31" s="15"/>
      <c r="AT31" s="15"/>
      <c r="AU31" s="15"/>
      <c r="AV31" s="15"/>
      <c r="AW31" s="15"/>
      <c r="AX31" s="15"/>
    </row>
    <row r="32" spans="34:50" ht="15" customHeight="1">
      <c r="AH32" s="127"/>
      <c r="AI32" s="126"/>
      <c r="AJ32" s="128"/>
      <c r="AK32" s="126"/>
      <c r="AL32" s="136"/>
      <c r="AP32" s="15"/>
      <c r="AQ32" s="46"/>
      <c r="AR32" s="15"/>
      <c r="AS32" s="15"/>
      <c r="AT32" s="15"/>
      <c r="AU32" s="15"/>
      <c r="AV32" s="15"/>
      <c r="AW32" s="15"/>
      <c r="AX32" s="15"/>
    </row>
    <row r="33" spans="34:50" ht="15" customHeight="1">
      <c r="AH33" s="127"/>
      <c r="AI33" s="126"/>
      <c r="AJ33" s="128"/>
      <c r="AK33" s="126"/>
      <c r="AL33" s="136"/>
      <c r="AP33" s="15"/>
      <c r="AQ33" s="46"/>
      <c r="AR33" s="15"/>
      <c r="AS33" s="15"/>
      <c r="AT33" s="15"/>
      <c r="AU33" s="15"/>
      <c r="AV33" s="15"/>
      <c r="AW33" s="15"/>
      <c r="AX33" s="15"/>
    </row>
    <row r="34" spans="34:50" ht="15" customHeight="1">
      <c r="AH34" s="127"/>
      <c r="AI34" s="126"/>
      <c r="AJ34" s="128"/>
      <c r="AK34" s="126"/>
      <c r="AL34" s="136"/>
      <c r="AP34" s="15"/>
      <c r="AQ34" s="46"/>
      <c r="AR34" s="15"/>
      <c r="AS34" s="15"/>
      <c r="AT34" s="15"/>
      <c r="AU34" s="15"/>
      <c r="AV34" s="15"/>
      <c r="AW34" s="15"/>
      <c r="AX34" s="15"/>
    </row>
    <row r="35" spans="34:50" ht="15" customHeight="1">
      <c r="AH35" s="127"/>
      <c r="AI35" s="126"/>
      <c r="AJ35" s="128"/>
      <c r="AK35" s="126"/>
      <c r="AL35" s="136"/>
      <c r="AP35" s="15"/>
      <c r="AQ35" s="46"/>
      <c r="AR35" s="15"/>
      <c r="AS35" s="15"/>
      <c r="AT35" s="15"/>
      <c r="AU35" s="15"/>
      <c r="AV35" s="15"/>
      <c r="AW35" s="15"/>
      <c r="AX35" s="15"/>
    </row>
    <row r="36" spans="34:50" ht="15" customHeight="1">
      <c r="AH36" s="127"/>
      <c r="AI36" s="126"/>
      <c r="AJ36" s="128"/>
      <c r="AK36" s="126"/>
      <c r="AL36" s="136"/>
      <c r="AP36" s="15"/>
      <c r="AQ36" s="46"/>
      <c r="AR36" s="15"/>
      <c r="AS36" s="15"/>
      <c r="AT36" s="15"/>
      <c r="AU36" s="15"/>
      <c r="AV36" s="15"/>
      <c r="AW36" s="15"/>
      <c r="AX36" s="15"/>
    </row>
    <row r="37" spans="34:50" ht="15" customHeight="1">
      <c r="AH37" s="127"/>
      <c r="AI37" s="126"/>
      <c r="AJ37" s="128"/>
      <c r="AK37" s="126"/>
      <c r="AL37" s="136"/>
      <c r="AP37" s="15"/>
      <c r="AQ37" s="46"/>
      <c r="AR37" s="15"/>
      <c r="AS37" s="15"/>
      <c r="AT37" s="15"/>
      <c r="AU37" s="15"/>
      <c r="AV37" s="15"/>
      <c r="AW37" s="15"/>
      <c r="AX37" s="15"/>
    </row>
    <row r="38" spans="34:50" ht="15" customHeight="1">
      <c r="AH38" s="127"/>
      <c r="AI38" s="126"/>
      <c r="AJ38" s="128"/>
      <c r="AK38" s="126"/>
      <c r="AL38" s="136"/>
      <c r="AP38" s="15"/>
      <c r="AQ38" s="46"/>
      <c r="AR38" s="15"/>
      <c r="AS38" s="15"/>
      <c r="AT38" s="15"/>
      <c r="AU38" s="15"/>
      <c r="AV38" s="15"/>
      <c r="AW38" s="15"/>
      <c r="AX38" s="15"/>
    </row>
    <row r="39" spans="34:50" ht="15" customHeight="1">
      <c r="AH39" s="127"/>
      <c r="AI39" s="126"/>
      <c r="AJ39" s="128"/>
      <c r="AK39" s="126"/>
      <c r="AL39" s="136"/>
      <c r="AP39" s="15"/>
      <c r="AQ39" s="46"/>
      <c r="AR39" s="15"/>
      <c r="AS39" s="15"/>
      <c r="AT39" s="15"/>
      <c r="AU39" s="15"/>
      <c r="AV39" s="15"/>
      <c r="AW39" s="15"/>
      <c r="AX39" s="15"/>
    </row>
    <row r="40" spans="34:50" ht="15" customHeight="1">
      <c r="AH40" s="127"/>
      <c r="AI40" s="126"/>
      <c r="AJ40" s="128"/>
      <c r="AK40" s="126"/>
      <c r="AL40" s="136"/>
      <c r="AP40" s="15"/>
      <c r="AQ40" s="46"/>
      <c r="AR40" s="15"/>
      <c r="AS40" s="15"/>
      <c r="AT40" s="15"/>
      <c r="AU40" s="15"/>
      <c r="AV40" s="15"/>
      <c r="AW40" s="15"/>
      <c r="AX40" s="15"/>
    </row>
    <row r="41" spans="34:50" ht="15" customHeight="1">
      <c r="AH41" s="127"/>
      <c r="AI41" s="126"/>
      <c r="AJ41" s="128"/>
      <c r="AK41" s="126"/>
      <c r="AL41" s="136"/>
      <c r="AP41" s="15"/>
      <c r="AQ41" s="46"/>
      <c r="AR41" s="15"/>
      <c r="AS41" s="15"/>
      <c r="AT41" s="15"/>
      <c r="AU41" s="15"/>
      <c r="AV41" s="15"/>
      <c r="AW41" s="15"/>
      <c r="AX41" s="15"/>
    </row>
    <row r="42" spans="34:50" ht="15" customHeight="1">
      <c r="AH42" s="127"/>
      <c r="AI42" s="126"/>
      <c r="AJ42" s="128"/>
      <c r="AK42" s="126"/>
      <c r="AL42" s="136"/>
      <c r="AP42" s="15"/>
      <c r="AQ42" s="46"/>
      <c r="AR42" s="15"/>
      <c r="AS42" s="15"/>
      <c r="AT42" s="15"/>
      <c r="AU42" s="15"/>
      <c r="AV42" s="15"/>
      <c r="AW42" s="15"/>
      <c r="AX42" s="15"/>
    </row>
    <row r="43" spans="34:50" ht="15" customHeight="1">
      <c r="AH43" s="127"/>
      <c r="AI43" s="126"/>
      <c r="AJ43" s="128"/>
      <c r="AK43" s="126"/>
      <c r="AL43" s="136"/>
      <c r="AP43" s="15"/>
      <c r="AQ43" s="46"/>
      <c r="AR43" s="15"/>
      <c r="AS43" s="15"/>
      <c r="AT43" s="15"/>
      <c r="AU43" s="15"/>
      <c r="AV43" s="15"/>
      <c r="AW43" s="15"/>
      <c r="AX43" s="15"/>
    </row>
    <row r="44" spans="34:50" ht="15" customHeight="1">
      <c r="AH44" s="127"/>
      <c r="AI44" s="126"/>
      <c r="AJ44" s="128"/>
      <c r="AK44" s="126"/>
      <c r="AL44" s="136"/>
      <c r="AP44" s="15"/>
      <c r="AQ44" s="46"/>
      <c r="AR44" s="15"/>
      <c r="AS44" s="15"/>
      <c r="AT44" s="15"/>
      <c r="AU44" s="15"/>
      <c r="AV44" s="15"/>
      <c r="AW44" s="15"/>
      <c r="AX44" s="15"/>
    </row>
    <row r="45" spans="34:50" ht="15" customHeight="1">
      <c r="AH45" s="127"/>
      <c r="AI45" s="126"/>
      <c r="AJ45" s="128"/>
      <c r="AK45" s="126"/>
      <c r="AL45" s="136"/>
      <c r="AP45" s="15"/>
      <c r="AQ45" s="46"/>
      <c r="AR45" s="15"/>
      <c r="AS45" s="15"/>
      <c r="AT45" s="15"/>
      <c r="AU45" s="15"/>
      <c r="AV45" s="15"/>
      <c r="AW45" s="15"/>
      <c r="AX45" s="15"/>
    </row>
    <row r="46" spans="34:50" ht="15" customHeight="1">
      <c r="AH46" s="127"/>
      <c r="AI46" s="126"/>
      <c r="AJ46" s="128"/>
      <c r="AK46" s="126"/>
      <c r="AL46" s="136"/>
      <c r="AP46" s="15"/>
      <c r="AQ46" s="46"/>
      <c r="AR46" s="15"/>
      <c r="AS46" s="15"/>
      <c r="AT46" s="15"/>
      <c r="AU46" s="15"/>
      <c r="AV46" s="15"/>
      <c r="AW46" s="15"/>
      <c r="AX46" s="15"/>
    </row>
    <row r="47" spans="34:50" ht="15" customHeight="1">
      <c r="AH47" s="127"/>
      <c r="AI47" s="126"/>
      <c r="AJ47" s="128"/>
      <c r="AK47" s="126"/>
      <c r="AL47" s="136"/>
      <c r="AP47" s="15"/>
      <c r="AQ47" s="46"/>
      <c r="AR47" s="15"/>
      <c r="AS47" s="15"/>
      <c r="AT47" s="15"/>
      <c r="AU47" s="15"/>
      <c r="AV47" s="15"/>
      <c r="AW47" s="15"/>
      <c r="AX47" s="15"/>
    </row>
    <row r="48" spans="34:50" ht="15" customHeight="1">
      <c r="AH48" s="127"/>
      <c r="AI48" s="126"/>
      <c r="AJ48" s="128"/>
      <c r="AK48" s="126"/>
      <c r="AL48" s="136"/>
      <c r="AP48" s="15"/>
      <c r="AQ48" s="46"/>
      <c r="AR48" s="15"/>
      <c r="AS48" s="15"/>
      <c r="AT48" s="15"/>
      <c r="AU48" s="15"/>
      <c r="AV48" s="15"/>
      <c r="AW48" s="15"/>
      <c r="AX48" s="15"/>
    </row>
    <row r="49" spans="34:50" ht="15" customHeight="1">
      <c r="AH49" s="127"/>
      <c r="AI49" s="126"/>
      <c r="AJ49" s="128"/>
      <c r="AK49" s="126"/>
      <c r="AL49" s="136"/>
      <c r="AP49" s="15"/>
      <c r="AQ49" s="46"/>
      <c r="AR49" s="15"/>
      <c r="AS49" s="15"/>
      <c r="AT49" s="15"/>
      <c r="AU49" s="15"/>
      <c r="AV49" s="15"/>
      <c r="AW49" s="15"/>
      <c r="AX49" s="15"/>
    </row>
    <row r="50" spans="34:50" ht="15" customHeight="1">
      <c r="AH50" s="127"/>
      <c r="AI50" s="126"/>
      <c r="AJ50" s="128"/>
      <c r="AK50" s="126"/>
      <c r="AL50" s="136"/>
      <c r="AP50" s="15"/>
      <c r="AQ50" s="46"/>
      <c r="AR50" s="15"/>
      <c r="AS50" s="15"/>
      <c r="AT50" s="15"/>
      <c r="AU50" s="15"/>
      <c r="AV50" s="15"/>
      <c r="AW50" s="15"/>
      <c r="AX50" s="15"/>
    </row>
    <row r="51" spans="34:50" ht="15" customHeight="1">
      <c r="AH51" s="127"/>
      <c r="AI51" s="126"/>
      <c r="AJ51" s="128"/>
      <c r="AK51" s="126"/>
      <c r="AL51" s="136"/>
      <c r="AP51" s="15"/>
      <c r="AQ51" s="46"/>
      <c r="AR51" s="15"/>
      <c r="AS51" s="15"/>
      <c r="AT51" s="15"/>
      <c r="AU51" s="15"/>
      <c r="AV51" s="15"/>
      <c r="AW51" s="15"/>
      <c r="AX51" s="15"/>
    </row>
    <row r="52" spans="34:50" ht="15" customHeight="1">
      <c r="AH52" s="127"/>
      <c r="AI52" s="126"/>
      <c r="AJ52" s="128"/>
      <c r="AK52" s="126"/>
      <c r="AL52" s="136"/>
      <c r="AP52" s="15"/>
      <c r="AQ52" s="46"/>
      <c r="AR52" s="15"/>
      <c r="AS52" s="15"/>
      <c r="AT52" s="15"/>
      <c r="AU52" s="15"/>
      <c r="AV52" s="15"/>
      <c r="AW52" s="15"/>
      <c r="AX52" s="15"/>
    </row>
    <row r="53" spans="34:50" ht="15" customHeight="1">
      <c r="AH53" s="127"/>
      <c r="AI53" s="126"/>
      <c r="AJ53" s="128"/>
      <c r="AK53" s="126"/>
      <c r="AL53" s="136"/>
      <c r="AP53" s="15"/>
      <c r="AQ53" s="46"/>
      <c r="AR53" s="15"/>
      <c r="AS53" s="15"/>
      <c r="AT53" s="15"/>
      <c r="AU53" s="15"/>
      <c r="AV53" s="15"/>
      <c r="AW53" s="15"/>
      <c r="AX53" s="15"/>
    </row>
    <row r="54" spans="34:50" ht="15" customHeight="1">
      <c r="AH54" s="127"/>
      <c r="AI54" s="126"/>
      <c r="AJ54" s="128"/>
      <c r="AK54" s="126"/>
      <c r="AL54" s="136"/>
      <c r="AP54" s="15"/>
      <c r="AQ54" s="46"/>
      <c r="AR54" s="15"/>
      <c r="AS54" s="15"/>
      <c r="AT54" s="15"/>
      <c r="AU54" s="15"/>
      <c r="AV54" s="15"/>
      <c r="AW54" s="15"/>
      <c r="AX54" s="15"/>
    </row>
    <row r="55" spans="34:50" ht="15" customHeight="1">
      <c r="AH55" s="127"/>
      <c r="AI55" s="126"/>
      <c r="AJ55" s="128"/>
      <c r="AK55" s="126"/>
      <c r="AL55" s="136"/>
      <c r="AP55" s="15"/>
      <c r="AQ55" s="46"/>
      <c r="AR55" s="15"/>
      <c r="AS55" s="15"/>
      <c r="AT55" s="15"/>
      <c r="AU55" s="15"/>
      <c r="AV55" s="15"/>
      <c r="AW55" s="15"/>
      <c r="AX55" s="15"/>
    </row>
    <row r="56" spans="34:50" ht="15" customHeight="1">
      <c r="AH56" s="127"/>
      <c r="AI56" s="126"/>
      <c r="AJ56" s="128"/>
      <c r="AK56" s="126"/>
      <c r="AL56" s="136"/>
      <c r="AP56" s="15"/>
      <c r="AQ56" s="46"/>
      <c r="AR56" s="15"/>
      <c r="AS56" s="15"/>
      <c r="AT56" s="15"/>
      <c r="AU56" s="15"/>
      <c r="AV56" s="15"/>
      <c r="AW56" s="15"/>
      <c r="AX56" s="15"/>
    </row>
    <row r="57" spans="34:50" ht="15" customHeight="1">
      <c r="AH57" s="127"/>
      <c r="AI57" s="126"/>
      <c r="AJ57" s="128"/>
      <c r="AK57" s="126"/>
      <c r="AL57" s="136"/>
      <c r="AP57" s="15"/>
      <c r="AQ57" s="46"/>
      <c r="AR57" s="15"/>
      <c r="AS57" s="15"/>
      <c r="AT57" s="15"/>
      <c r="AU57" s="15"/>
      <c r="AV57" s="15"/>
      <c r="AW57" s="15"/>
      <c r="AX57" s="15"/>
    </row>
    <row r="58" spans="34:50" ht="15" customHeight="1">
      <c r="AH58" s="127"/>
      <c r="AI58" s="126"/>
      <c r="AJ58" s="128"/>
      <c r="AK58" s="126"/>
      <c r="AL58" s="136"/>
      <c r="AP58" s="15"/>
      <c r="AQ58" s="46"/>
      <c r="AR58" s="15"/>
      <c r="AS58" s="15"/>
      <c r="AT58" s="15"/>
      <c r="AU58" s="15"/>
      <c r="AV58" s="15"/>
      <c r="AW58" s="15"/>
      <c r="AX58" s="15"/>
    </row>
    <row r="59" spans="34:50" ht="15" customHeight="1">
      <c r="AH59" s="127"/>
      <c r="AI59" s="126"/>
      <c r="AJ59" s="128"/>
      <c r="AK59" s="126"/>
      <c r="AL59" s="136"/>
      <c r="AP59" s="15"/>
      <c r="AQ59" s="46"/>
      <c r="AR59" s="15"/>
      <c r="AS59" s="15"/>
      <c r="AT59" s="15"/>
      <c r="AU59" s="15"/>
      <c r="AV59" s="15"/>
      <c r="AW59" s="15"/>
      <c r="AX59" s="15"/>
    </row>
    <row r="60" spans="34:50" ht="15" customHeight="1">
      <c r="AH60" s="127"/>
      <c r="AI60" s="126"/>
      <c r="AJ60" s="128"/>
      <c r="AK60" s="126"/>
      <c r="AL60" s="136"/>
      <c r="AP60" s="15"/>
      <c r="AQ60" s="46"/>
      <c r="AR60" s="15"/>
      <c r="AS60" s="15"/>
      <c r="AT60" s="15"/>
      <c r="AU60" s="15"/>
      <c r="AV60" s="15"/>
      <c r="AW60" s="15"/>
      <c r="AX60" s="15"/>
    </row>
    <row r="61" spans="34:50" ht="15" customHeight="1">
      <c r="AH61" s="127"/>
      <c r="AI61" s="126"/>
      <c r="AJ61" s="128"/>
      <c r="AK61" s="126"/>
      <c r="AL61" s="136"/>
      <c r="AP61" s="15"/>
      <c r="AQ61" s="46"/>
      <c r="AR61" s="15"/>
      <c r="AS61" s="15"/>
      <c r="AT61" s="15"/>
      <c r="AU61" s="15"/>
      <c r="AV61" s="15"/>
      <c r="AW61" s="15"/>
      <c r="AX61" s="15"/>
    </row>
    <row r="62" spans="34:50" ht="15" customHeight="1">
      <c r="AH62" s="127"/>
      <c r="AI62" s="126"/>
      <c r="AJ62" s="128"/>
      <c r="AK62" s="126"/>
      <c r="AL62" s="136"/>
      <c r="AP62" s="15"/>
      <c r="AQ62" s="46"/>
      <c r="AR62" s="15"/>
      <c r="AS62" s="15"/>
      <c r="AT62" s="15"/>
      <c r="AU62" s="15"/>
      <c r="AV62" s="15"/>
      <c r="AW62" s="15"/>
      <c r="AX62" s="15"/>
    </row>
    <row r="63" spans="34:50" ht="15" customHeight="1">
      <c r="AH63" s="127"/>
      <c r="AI63" s="126"/>
      <c r="AJ63" s="128"/>
      <c r="AK63" s="126"/>
      <c r="AL63" s="136"/>
      <c r="AP63" s="15"/>
      <c r="AQ63" s="46"/>
      <c r="AR63" s="15"/>
      <c r="AS63" s="15"/>
      <c r="AT63" s="15"/>
      <c r="AU63" s="15"/>
      <c r="AV63" s="15"/>
      <c r="AW63" s="15"/>
      <c r="AX63" s="15"/>
    </row>
    <row r="64" spans="34:50" ht="15" customHeight="1">
      <c r="AH64" s="127"/>
      <c r="AI64" s="126"/>
      <c r="AJ64" s="128"/>
      <c r="AK64" s="126"/>
      <c r="AL64" s="136"/>
      <c r="AP64" s="15"/>
      <c r="AQ64" s="46"/>
      <c r="AR64" s="15"/>
      <c r="AS64" s="15"/>
      <c r="AT64" s="15"/>
      <c r="AU64" s="15"/>
      <c r="AV64" s="15"/>
      <c r="AW64" s="15"/>
      <c r="AX64" s="15"/>
    </row>
    <row r="65" spans="34:50" ht="15" customHeight="1">
      <c r="AH65" s="127"/>
      <c r="AI65" s="126"/>
      <c r="AJ65" s="128"/>
      <c r="AK65" s="126"/>
      <c r="AL65" s="136"/>
      <c r="AP65" s="15"/>
      <c r="AQ65" s="46"/>
      <c r="AR65" s="15"/>
      <c r="AS65" s="15"/>
      <c r="AT65" s="15"/>
      <c r="AU65" s="15"/>
      <c r="AV65" s="15"/>
      <c r="AW65" s="15"/>
      <c r="AX65" s="15"/>
    </row>
    <row r="66" spans="34:50" ht="15" customHeight="1">
      <c r="AH66" s="127"/>
      <c r="AI66" s="126"/>
      <c r="AJ66" s="128"/>
      <c r="AK66" s="126"/>
      <c r="AL66" s="136"/>
      <c r="AP66" s="15"/>
      <c r="AQ66" s="46"/>
      <c r="AR66" s="15"/>
      <c r="AS66" s="15"/>
      <c r="AT66" s="15"/>
      <c r="AU66" s="15"/>
      <c r="AV66" s="15"/>
      <c r="AW66" s="15"/>
      <c r="AX66" s="15"/>
    </row>
    <row r="67" spans="34:50" ht="15" customHeight="1">
      <c r="AH67" s="127"/>
      <c r="AI67" s="126"/>
      <c r="AJ67" s="128"/>
      <c r="AK67" s="126"/>
      <c r="AL67" s="136"/>
      <c r="AP67" s="15"/>
      <c r="AQ67" s="46"/>
      <c r="AR67" s="15"/>
      <c r="AS67" s="15"/>
      <c r="AT67" s="15"/>
      <c r="AU67" s="15"/>
      <c r="AV67" s="15"/>
      <c r="AW67" s="15"/>
      <c r="AX67" s="15"/>
    </row>
    <row r="68" spans="34:50" ht="15" customHeight="1">
      <c r="AH68" s="127"/>
      <c r="AI68" s="126"/>
      <c r="AJ68" s="128"/>
      <c r="AK68" s="126"/>
      <c r="AL68" s="136"/>
      <c r="AP68" s="15"/>
      <c r="AQ68" s="46"/>
      <c r="AR68" s="15"/>
      <c r="AS68" s="15"/>
      <c r="AT68" s="15"/>
      <c r="AU68" s="15"/>
      <c r="AV68" s="15"/>
      <c r="AW68" s="15"/>
      <c r="AX68" s="15"/>
    </row>
    <row r="69" spans="34:50" ht="15" customHeight="1">
      <c r="AH69" s="127"/>
      <c r="AI69" s="126"/>
      <c r="AJ69" s="128"/>
      <c r="AK69" s="126"/>
      <c r="AL69" s="136"/>
      <c r="AP69" s="15"/>
      <c r="AQ69" s="46"/>
      <c r="AR69" s="15"/>
      <c r="AS69" s="15"/>
      <c r="AT69" s="15"/>
      <c r="AU69" s="15"/>
      <c r="AV69" s="15"/>
      <c r="AW69" s="15"/>
      <c r="AX69" s="15"/>
    </row>
    <row r="70" spans="34:50" ht="15" customHeight="1">
      <c r="AH70" s="127"/>
      <c r="AI70" s="126"/>
      <c r="AJ70" s="128"/>
      <c r="AK70" s="126"/>
      <c r="AL70" s="136"/>
      <c r="AP70" s="15"/>
      <c r="AQ70" s="46"/>
      <c r="AR70" s="15"/>
      <c r="AS70" s="15"/>
      <c r="AT70" s="15"/>
      <c r="AU70" s="15"/>
      <c r="AV70" s="15"/>
      <c r="AW70" s="15"/>
      <c r="AX70" s="15"/>
    </row>
    <row r="71" spans="34:50" ht="15" customHeight="1">
      <c r="AH71" s="127"/>
      <c r="AI71" s="126"/>
      <c r="AJ71" s="128"/>
      <c r="AK71" s="126"/>
      <c r="AL71" s="136"/>
      <c r="AP71" s="15"/>
      <c r="AQ71" s="46"/>
      <c r="AR71" s="15"/>
      <c r="AS71" s="15"/>
      <c r="AT71" s="15"/>
      <c r="AU71" s="15"/>
      <c r="AV71" s="15"/>
      <c r="AW71" s="15"/>
      <c r="AX71" s="15"/>
    </row>
    <row r="72" spans="34:50" ht="15" customHeight="1">
      <c r="AH72" s="127"/>
      <c r="AI72" s="126"/>
      <c r="AJ72" s="128"/>
      <c r="AK72" s="126"/>
      <c r="AL72" s="136"/>
      <c r="AP72" s="15"/>
      <c r="AQ72" s="46"/>
      <c r="AR72" s="15"/>
      <c r="AS72" s="15"/>
      <c r="AT72" s="15"/>
      <c r="AU72" s="15"/>
      <c r="AV72" s="15"/>
      <c r="AW72" s="15"/>
      <c r="AX72" s="15"/>
    </row>
    <row r="73" spans="34:50" ht="15" customHeight="1">
      <c r="AH73" s="127"/>
      <c r="AI73" s="126"/>
      <c r="AJ73" s="128"/>
      <c r="AK73" s="126"/>
      <c r="AL73" s="136"/>
      <c r="AP73" s="15"/>
      <c r="AQ73" s="46"/>
      <c r="AR73" s="15"/>
      <c r="AS73" s="15"/>
      <c r="AT73" s="15"/>
      <c r="AU73" s="15"/>
      <c r="AV73" s="15"/>
      <c r="AW73" s="15"/>
      <c r="AX73" s="15"/>
    </row>
    <row r="74" spans="34:50" ht="15" customHeight="1">
      <c r="AH74" s="127"/>
      <c r="AI74" s="126"/>
      <c r="AJ74" s="128"/>
      <c r="AK74" s="126"/>
      <c r="AL74" s="136"/>
      <c r="AP74" s="15"/>
      <c r="AQ74" s="46"/>
      <c r="AR74" s="15"/>
      <c r="AS74" s="15"/>
      <c r="AT74" s="15"/>
      <c r="AU74" s="15"/>
      <c r="AV74" s="15"/>
      <c r="AW74" s="15"/>
      <c r="AX74" s="15"/>
    </row>
    <row r="75" spans="34:50" ht="15" customHeight="1">
      <c r="AH75" s="127"/>
      <c r="AI75" s="126"/>
      <c r="AJ75" s="128"/>
      <c r="AK75" s="126"/>
      <c r="AL75" s="136"/>
      <c r="AP75" s="15"/>
      <c r="AQ75" s="46"/>
      <c r="AR75" s="15"/>
      <c r="AS75" s="15"/>
      <c r="AT75" s="15"/>
      <c r="AU75" s="15"/>
      <c r="AV75" s="15"/>
      <c r="AW75" s="15"/>
      <c r="AX75" s="15"/>
    </row>
    <row r="76" spans="34:50" ht="15" customHeight="1">
      <c r="AH76" s="127"/>
      <c r="AI76" s="126"/>
      <c r="AJ76" s="128"/>
      <c r="AK76" s="126"/>
      <c r="AL76" s="136"/>
      <c r="AP76" s="15"/>
      <c r="AQ76" s="46"/>
      <c r="AR76" s="15"/>
      <c r="AS76" s="15"/>
      <c r="AT76" s="15"/>
      <c r="AU76" s="15"/>
      <c r="AV76" s="15"/>
      <c r="AW76" s="15"/>
      <c r="AX76" s="15"/>
    </row>
    <row r="77" spans="34:50" ht="15" customHeight="1">
      <c r="AH77" s="127"/>
      <c r="AI77" s="126"/>
      <c r="AJ77" s="128"/>
      <c r="AK77" s="126"/>
      <c r="AL77" s="136"/>
      <c r="AP77" s="15"/>
      <c r="AQ77" s="46"/>
      <c r="AR77" s="15"/>
      <c r="AS77" s="15"/>
      <c r="AT77" s="15"/>
      <c r="AU77" s="15"/>
      <c r="AV77" s="15"/>
      <c r="AW77" s="15"/>
      <c r="AX77" s="15"/>
    </row>
    <row r="78" spans="34:50" ht="15" customHeight="1">
      <c r="AH78" s="127"/>
      <c r="AI78" s="126"/>
      <c r="AJ78" s="128"/>
      <c r="AK78" s="126"/>
      <c r="AL78" s="136"/>
      <c r="AP78" s="15"/>
      <c r="AQ78" s="46"/>
      <c r="AR78" s="15"/>
      <c r="AS78" s="15"/>
      <c r="AT78" s="15"/>
      <c r="AU78" s="15"/>
      <c r="AV78" s="15"/>
      <c r="AW78" s="15"/>
      <c r="AX78" s="15"/>
    </row>
    <row r="79" spans="34:50" ht="15" customHeight="1">
      <c r="AH79" s="127"/>
      <c r="AI79" s="126"/>
      <c r="AJ79" s="128"/>
      <c r="AK79" s="126"/>
      <c r="AL79" s="136"/>
      <c r="AP79" s="15"/>
      <c r="AQ79" s="46"/>
      <c r="AR79" s="15"/>
      <c r="AS79" s="15"/>
      <c r="AT79" s="15"/>
      <c r="AU79" s="15"/>
      <c r="AV79" s="15"/>
      <c r="AW79" s="15"/>
      <c r="AX79" s="15"/>
    </row>
    <row r="80" spans="34:50" ht="15" customHeight="1">
      <c r="AH80" s="127"/>
      <c r="AI80" s="126"/>
      <c r="AJ80" s="128"/>
      <c r="AK80" s="126"/>
      <c r="AL80" s="136"/>
      <c r="AP80" s="15"/>
      <c r="AQ80" s="46"/>
      <c r="AR80" s="15"/>
      <c r="AS80" s="15"/>
      <c r="AT80" s="15"/>
      <c r="AU80" s="15"/>
      <c r="AV80" s="15"/>
      <c r="AW80" s="15"/>
      <c r="AX80" s="15"/>
    </row>
    <row r="81" spans="34:50" ht="15" customHeight="1">
      <c r="AH81" s="127"/>
      <c r="AI81" s="126"/>
      <c r="AJ81" s="128"/>
      <c r="AK81" s="126"/>
      <c r="AL81" s="136"/>
      <c r="AP81" s="15"/>
      <c r="AQ81" s="46"/>
      <c r="AR81" s="15"/>
      <c r="AS81" s="15"/>
      <c r="AT81" s="15"/>
      <c r="AU81" s="15"/>
      <c r="AV81" s="15"/>
      <c r="AW81" s="15"/>
      <c r="AX81" s="15"/>
    </row>
    <row r="82" spans="34:50" ht="15" customHeight="1">
      <c r="AH82" s="127"/>
      <c r="AI82" s="126"/>
      <c r="AJ82" s="128"/>
      <c r="AK82" s="126"/>
      <c r="AL82" s="136"/>
      <c r="AP82" s="15"/>
      <c r="AQ82" s="46"/>
      <c r="AR82" s="15"/>
      <c r="AS82" s="15"/>
      <c r="AT82" s="15"/>
      <c r="AU82" s="15"/>
      <c r="AV82" s="15"/>
      <c r="AW82" s="15"/>
      <c r="AX82" s="15"/>
    </row>
    <row r="83" spans="34:50" ht="15" customHeight="1">
      <c r="AH83" s="127"/>
      <c r="AI83" s="126"/>
      <c r="AJ83" s="128"/>
      <c r="AK83" s="126"/>
      <c r="AL83" s="136"/>
      <c r="AP83" s="15"/>
      <c r="AQ83" s="46"/>
      <c r="AR83" s="15"/>
      <c r="AS83" s="15"/>
      <c r="AT83" s="15"/>
      <c r="AU83" s="15"/>
      <c r="AV83" s="15"/>
      <c r="AW83" s="15"/>
      <c r="AX83" s="15"/>
    </row>
    <row r="84" spans="34:50" ht="15" customHeight="1">
      <c r="AH84" s="127"/>
      <c r="AI84" s="126"/>
      <c r="AJ84" s="128"/>
      <c r="AK84" s="126"/>
      <c r="AL84" s="136"/>
      <c r="AP84" s="15"/>
      <c r="AQ84" s="46"/>
      <c r="AR84" s="15"/>
      <c r="AS84" s="15"/>
      <c r="AT84" s="15"/>
      <c r="AU84" s="15"/>
      <c r="AV84" s="15"/>
      <c r="AW84" s="15"/>
      <c r="AX84" s="15"/>
    </row>
    <row r="85" spans="34:50" ht="15" customHeight="1">
      <c r="AH85" s="127"/>
      <c r="AI85" s="126"/>
      <c r="AJ85" s="128"/>
      <c r="AK85" s="126"/>
      <c r="AL85" s="136"/>
      <c r="AP85" s="15"/>
      <c r="AQ85" s="46"/>
      <c r="AR85" s="15"/>
      <c r="AS85" s="15"/>
      <c r="AT85" s="15"/>
      <c r="AU85" s="15"/>
      <c r="AV85" s="15"/>
      <c r="AW85" s="15"/>
      <c r="AX85" s="15"/>
    </row>
    <row r="86" spans="34:50" ht="15" customHeight="1">
      <c r="AH86" s="127"/>
      <c r="AI86" s="126"/>
      <c r="AJ86" s="128"/>
      <c r="AK86" s="126"/>
      <c r="AL86" s="136"/>
      <c r="AP86" s="15"/>
      <c r="AQ86" s="46"/>
      <c r="AR86" s="15"/>
      <c r="AS86" s="15"/>
      <c r="AT86" s="15"/>
      <c r="AU86" s="15"/>
      <c r="AV86" s="15"/>
      <c r="AW86" s="15"/>
      <c r="AX86" s="15"/>
    </row>
    <row r="87" spans="34:50" ht="15" customHeight="1">
      <c r="AH87" s="127"/>
      <c r="AI87" s="126"/>
      <c r="AJ87" s="128"/>
      <c r="AK87" s="126"/>
      <c r="AL87" s="136"/>
      <c r="AP87" s="15"/>
      <c r="AQ87" s="46"/>
      <c r="AR87" s="15"/>
      <c r="AS87" s="15"/>
      <c r="AT87" s="15"/>
      <c r="AU87" s="15"/>
      <c r="AV87" s="15"/>
      <c r="AW87" s="15"/>
      <c r="AX87" s="15"/>
    </row>
    <row r="88" spans="34:50" ht="15" customHeight="1">
      <c r="AH88" s="127"/>
      <c r="AI88" s="126"/>
      <c r="AJ88" s="128"/>
      <c r="AK88" s="126"/>
      <c r="AL88" s="136"/>
      <c r="AP88" s="15"/>
      <c r="AQ88" s="46"/>
      <c r="AR88" s="15"/>
      <c r="AS88" s="15"/>
      <c r="AT88" s="15"/>
      <c r="AU88" s="15"/>
      <c r="AV88" s="15"/>
      <c r="AW88" s="15"/>
      <c r="AX88" s="15"/>
    </row>
    <row r="89" spans="34:50" ht="15" customHeight="1">
      <c r="AH89" s="127"/>
      <c r="AI89" s="126"/>
      <c r="AJ89" s="128"/>
      <c r="AK89" s="126"/>
      <c r="AL89" s="136"/>
      <c r="AP89" s="15"/>
      <c r="AQ89" s="46"/>
      <c r="AR89" s="15"/>
      <c r="AS89" s="15"/>
      <c r="AT89" s="15"/>
      <c r="AU89" s="15"/>
      <c r="AV89" s="15"/>
      <c r="AW89" s="15"/>
      <c r="AX89" s="15"/>
    </row>
    <row r="90" spans="34:50" ht="15" customHeight="1">
      <c r="AH90" s="127"/>
      <c r="AI90" s="126"/>
      <c r="AJ90" s="128"/>
      <c r="AK90" s="126"/>
      <c r="AL90" s="136"/>
      <c r="AP90" s="15"/>
      <c r="AQ90" s="46"/>
      <c r="AR90" s="15"/>
      <c r="AS90" s="15"/>
      <c r="AT90" s="15"/>
      <c r="AU90" s="15"/>
      <c r="AV90" s="15"/>
      <c r="AW90" s="15"/>
      <c r="AX90" s="15"/>
    </row>
    <row r="91" spans="34:50" ht="15" customHeight="1">
      <c r="AH91" s="127"/>
      <c r="AI91" s="126"/>
      <c r="AJ91" s="128"/>
      <c r="AK91" s="126"/>
      <c r="AL91" s="136"/>
      <c r="AP91" s="15"/>
      <c r="AQ91" s="46"/>
      <c r="AR91" s="15"/>
      <c r="AS91" s="15"/>
      <c r="AT91" s="15"/>
      <c r="AU91" s="15"/>
      <c r="AV91" s="15"/>
      <c r="AW91" s="15"/>
      <c r="AX91" s="15"/>
    </row>
    <row r="92" spans="34:50" ht="15" customHeight="1">
      <c r="AH92" s="127"/>
      <c r="AI92" s="126"/>
      <c r="AJ92" s="128"/>
      <c r="AK92" s="126"/>
      <c r="AL92" s="136"/>
      <c r="AP92" s="15"/>
      <c r="AQ92" s="46"/>
      <c r="AR92" s="15"/>
      <c r="AS92" s="15"/>
      <c r="AT92" s="15"/>
      <c r="AU92" s="15"/>
      <c r="AV92" s="15"/>
      <c r="AW92" s="15"/>
      <c r="AX92" s="15"/>
    </row>
    <row r="93" spans="34:50" ht="15" customHeight="1">
      <c r="AH93" s="127"/>
      <c r="AI93" s="126"/>
      <c r="AJ93" s="128"/>
      <c r="AK93" s="126"/>
      <c r="AL93" s="136"/>
      <c r="AP93" s="15"/>
      <c r="AQ93" s="46"/>
      <c r="AR93" s="15"/>
      <c r="AS93" s="15"/>
      <c r="AT93" s="15"/>
      <c r="AU93" s="15"/>
      <c r="AV93" s="15"/>
      <c r="AW93" s="15"/>
      <c r="AX93" s="15"/>
    </row>
    <row r="94" spans="34:50" ht="15" customHeight="1">
      <c r="AH94" s="127"/>
      <c r="AI94" s="126"/>
      <c r="AJ94" s="128"/>
      <c r="AK94" s="126"/>
      <c r="AL94" s="136"/>
      <c r="AP94" s="15"/>
      <c r="AQ94" s="46"/>
      <c r="AR94" s="15"/>
      <c r="AS94" s="15"/>
      <c r="AT94" s="15"/>
      <c r="AU94" s="15"/>
      <c r="AV94" s="15"/>
      <c r="AW94" s="15"/>
      <c r="AX94" s="15"/>
    </row>
    <row r="95" spans="34:50" ht="15" customHeight="1">
      <c r="AH95" s="127"/>
      <c r="AI95" s="126"/>
      <c r="AJ95" s="128"/>
      <c r="AK95" s="126"/>
      <c r="AL95" s="136"/>
      <c r="AP95" s="15"/>
      <c r="AQ95" s="46"/>
      <c r="AR95" s="15"/>
      <c r="AS95" s="15"/>
      <c r="AT95" s="15"/>
      <c r="AU95" s="15"/>
      <c r="AV95" s="15"/>
      <c r="AW95" s="15"/>
      <c r="AX95" s="15"/>
    </row>
    <row r="96" spans="34:50" ht="15" customHeight="1">
      <c r="AH96" s="127"/>
      <c r="AI96" s="126"/>
      <c r="AJ96" s="128"/>
      <c r="AK96" s="126"/>
      <c r="AL96" s="136"/>
      <c r="AP96" s="15"/>
      <c r="AQ96" s="46"/>
      <c r="AR96" s="15"/>
      <c r="AS96" s="15"/>
      <c r="AT96" s="15"/>
      <c r="AU96" s="15"/>
      <c r="AV96" s="15"/>
      <c r="AW96" s="15"/>
      <c r="AX96" s="15"/>
    </row>
    <row r="97" spans="34:50" ht="15" customHeight="1">
      <c r="AH97" s="127"/>
      <c r="AI97" s="126"/>
      <c r="AJ97" s="128"/>
      <c r="AK97" s="126"/>
      <c r="AL97" s="136"/>
      <c r="AP97" s="15"/>
      <c r="AQ97" s="46"/>
      <c r="AR97" s="15"/>
      <c r="AS97" s="15"/>
      <c r="AT97" s="15"/>
      <c r="AU97" s="15"/>
      <c r="AV97" s="15"/>
      <c r="AW97" s="15"/>
      <c r="AX97" s="15"/>
    </row>
    <row r="98" spans="34:50" ht="15" customHeight="1">
      <c r="AH98" s="127"/>
      <c r="AI98" s="126"/>
      <c r="AJ98" s="128"/>
      <c r="AK98" s="126"/>
      <c r="AL98" s="136"/>
      <c r="AP98" s="15"/>
      <c r="AQ98" s="46"/>
      <c r="AR98" s="15"/>
      <c r="AS98" s="15"/>
      <c r="AT98" s="15"/>
      <c r="AU98" s="15"/>
      <c r="AV98" s="15"/>
      <c r="AW98" s="15"/>
      <c r="AX98" s="15"/>
    </row>
    <row r="99" spans="34:50" ht="15" customHeight="1">
      <c r="AH99" s="127"/>
      <c r="AI99" s="126"/>
      <c r="AJ99" s="128"/>
      <c r="AK99" s="126"/>
      <c r="AL99" s="136"/>
      <c r="AP99" s="15"/>
      <c r="AQ99" s="46"/>
      <c r="AR99" s="15"/>
      <c r="AS99" s="15"/>
      <c r="AT99" s="15"/>
      <c r="AU99" s="15"/>
      <c r="AV99" s="15"/>
      <c r="AW99" s="15"/>
      <c r="AX99" s="15"/>
    </row>
    <row r="100" spans="34:50" ht="15" customHeight="1">
      <c r="AH100" s="127"/>
      <c r="AI100" s="126"/>
      <c r="AJ100" s="128"/>
      <c r="AK100" s="126"/>
      <c r="AL100" s="136"/>
      <c r="AP100" s="15"/>
      <c r="AQ100" s="46"/>
      <c r="AR100" s="15"/>
      <c r="AS100" s="15"/>
      <c r="AT100" s="15"/>
      <c r="AU100" s="15"/>
      <c r="AV100" s="15"/>
      <c r="AW100" s="15"/>
      <c r="AX100" s="15"/>
    </row>
    <row r="101" spans="34:50" ht="15" customHeight="1">
      <c r="AH101" s="127"/>
      <c r="AI101" s="126"/>
      <c r="AJ101" s="128"/>
      <c r="AK101" s="126"/>
      <c r="AL101" s="136"/>
      <c r="AP101" s="15"/>
      <c r="AQ101" s="46"/>
      <c r="AR101" s="15"/>
      <c r="AS101" s="15"/>
      <c r="AT101" s="15"/>
      <c r="AU101" s="15"/>
      <c r="AV101" s="15"/>
      <c r="AW101" s="15"/>
      <c r="AX101" s="15"/>
    </row>
    <row r="102" spans="34:50" ht="15" customHeight="1">
      <c r="AH102" s="127"/>
      <c r="AI102" s="126"/>
      <c r="AJ102" s="128"/>
      <c r="AK102" s="126"/>
      <c r="AL102" s="136"/>
      <c r="AP102" s="15"/>
      <c r="AQ102" s="46"/>
      <c r="AR102" s="15"/>
      <c r="AS102" s="15"/>
      <c r="AT102" s="15"/>
      <c r="AU102" s="15"/>
      <c r="AV102" s="15"/>
      <c r="AW102" s="15"/>
      <c r="AX102" s="15"/>
    </row>
    <row r="103" spans="34:50" ht="15" customHeight="1">
      <c r="AH103" s="127"/>
      <c r="AI103" s="126"/>
      <c r="AJ103" s="128"/>
      <c r="AK103" s="126"/>
      <c r="AL103" s="136"/>
      <c r="AP103" s="15"/>
      <c r="AQ103" s="46"/>
      <c r="AR103" s="15"/>
      <c r="AS103" s="15"/>
      <c r="AT103" s="15"/>
      <c r="AU103" s="15"/>
      <c r="AV103" s="15"/>
      <c r="AW103" s="15"/>
      <c r="AX103" s="15"/>
    </row>
    <row r="104" spans="34:50" ht="15" customHeight="1">
      <c r="AH104" s="127"/>
      <c r="AI104" s="126"/>
      <c r="AJ104" s="128"/>
      <c r="AK104" s="126"/>
      <c r="AL104" s="136"/>
      <c r="AP104" s="15"/>
      <c r="AQ104" s="46"/>
      <c r="AR104" s="15"/>
      <c r="AS104" s="15"/>
      <c r="AT104" s="15"/>
      <c r="AU104" s="15"/>
      <c r="AV104" s="15"/>
      <c r="AW104" s="15"/>
      <c r="AX104" s="15"/>
    </row>
    <row r="105" spans="34:50" ht="15" customHeight="1">
      <c r="AH105" s="127"/>
      <c r="AI105" s="126"/>
      <c r="AJ105" s="128"/>
      <c r="AK105" s="126"/>
      <c r="AL105" s="136"/>
      <c r="AP105" s="15"/>
      <c r="AQ105" s="46"/>
      <c r="AR105" s="15"/>
      <c r="AS105" s="15"/>
      <c r="AT105" s="15"/>
      <c r="AU105" s="15"/>
      <c r="AV105" s="15"/>
      <c r="AW105" s="15"/>
      <c r="AX105" s="15"/>
    </row>
    <row r="106" spans="34:50" ht="15" customHeight="1">
      <c r="AH106" s="127"/>
      <c r="AI106" s="126"/>
      <c r="AJ106" s="128"/>
      <c r="AK106" s="126"/>
      <c r="AL106" s="136"/>
      <c r="AP106" s="15"/>
      <c r="AQ106" s="46"/>
      <c r="AR106" s="15"/>
      <c r="AS106" s="15"/>
      <c r="AT106" s="15"/>
      <c r="AU106" s="15"/>
      <c r="AV106" s="15"/>
      <c r="AW106" s="15"/>
      <c r="AX106" s="15"/>
    </row>
    <row r="107" spans="34:50" ht="15" customHeight="1">
      <c r="AH107" s="127"/>
      <c r="AI107" s="126"/>
      <c r="AJ107" s="128"/>
      <c r="AK107" s="126"/>
      <c r="AL107" s="136"/>
      <c r="AP107" s="15"/>
      <c r="AQ107" s="46"/>
      <c r="AR107" s="15"/>
      <c r="AS107" s="15"/>
      <c r="AT107" s="15"/>
      <c r="AU107" s="15"/>
      <c r="AV107" s="15"/>
      <c r="AW107" s="15"/>
      <c r="AX107" s="15"/>
    </row>
    <row r="108" spans="34:50" ht="15" customHeight="1">
      <c r="AH108" s="127"/>
      <c r="AI108" s="126"/>
      <c r="AJ108" s="128"/>
      <c r="AK108" s="126"/>
      <c r="AL108" s="136"/>
      <c r="AP108" s="15"/>
      <c r="AQ108" s="46"/>
      <c r="AR108" s="15"/>
      <c r="AS108" s="15"/>
      <c r="AT108" s="15"/>
      <c r="AU108" s="15"/>
      <c r="AV108" s="15"/>
      <c r="AW108" s="15"/>
      <c r="AX108" s="15"/>
    </row>
    <row r="109" spans="34:50" ht="15" customHeight="1">
      <c r="AH109" s="127"/>
      <c r="AI109" s="126"/>
      <c r="AJ109" s="128"/>
      <c r="AK109" s="126"/>
      <c r="AL109" s="136"/>
      <c r="AP109" s="15"/>
      <c r="AQ109" s="46"/>
      <c r="AR109" s="15"/>
      <c r="AS109" s="15"/>
      <c r="AT109" s="15"/>
      <c r="AU109" s="15"/>
      <c r="AV109" s="15"/>
      <c r="AW109" s="15"/>
      <c r="AX109" s="15"/>
    </row>
    <row r="110" spans="34:50" ht="15" customHeight="1">
      <c r="AH110" s="127"/>
      <c r="AI110" s="126"/>
      <c r="AJ110" s="128"/>
      <c r="AK110" s="126"/>
      <c r="AL110" s="136"/>
      <c r="AP110" s="15"/>
      <c r="AQ110" s="46"/>
      <c r="AR110" s="15"/>
      <c r="AS110" s="15"/>
      <c r="AT110" s="15"/>
      <c r="AU110" s="15"/>
      <c r="AV110" s="15"/>
      <c r="AW110" s="15"/>
      <c r="AX110" s="15"/>
    </row>
    <row r="111" spans="34:50" ht="15" customHeight="1">
      <c r="AH111" s="127"/>
      <c r="AI111" s="126"/>
      <c r="AJ111" s="128"/>
      <c r="AK111" s="126"/>
      <c r="AL111" s="136"/>
      <c r="AP111" s="15"/>
      <c r="AQ111" s="46"/>
      <c r="AR111" s="15"/>
      <c r="AS111" s="15"/>
      <c r="AT111" s="15"/>
      <c r="AU111" s="15"/>
      <c r="AV111" s="15"/>
      <c r="AW111" s="15"/>
      <c r="AX111" s="15"/>
    </row>
    <row r="112" spans="34:50" ht="15" customHeight="1">
      <c r="AH112" s="127"/>
      <c r="AI112" s="126"/>
      <c r="AJ112" s="128"/>
      <c r="AK112" s="126"/>
      <c r="AL112" s="136"/>
      <c r="AP112" s="15"/>
      <c r="AQ112" s="46"/>
      <c r="AR112" s="15"/>
      <c r="AS112" s="15"/>
      <c r="AT112" s="15"/>
      <c r="AU112" s="15"/>
      <c r="AV112" s="15"/>
      <c r="AW112" s="15"/>
      <c r="AX112" s="15"/>
    </row>
    <row r="113" spans="34:50" ht="15" customHeight="1">
      <c r="AH113" s="127"/>
      <c r="AI113" s="126"/>
      <c r="AJ113" s="128"/>
      <c r="AK113" s="126"/>
      <c r="AL113" s="136"/>
      <c r="AP113" s="15"/>
      <c r="AQ113" s="46"/>
      <c r="AR113" s="15"/>
      <c r="AS113" s="15"/>
      <c r="AT113" s="15"/>
      <c r="AU113" s="15"/>
      <c r="AV113" s="15"/>
      <c r="AW113" s="15"/>
      <c r="AX113" s="15"/>
    </row>
    <row r="114" spans="34:50" ht="16.5" customHeight="1">
      <c r="AH114" s="127"/>
      <c r="AI114" s="126"/>
      <c r="AJ114" s="128"/>
      <c r="AK114" s="126"/>
      <c r="AL114" s="136"/>
      <c r="AP114" s="15"/>
      <c r="AQ114" s="46"/>
      <c r="AR114" s="15"/>
      <c r="AS114" s="15"/>
      <c r="AT114" s="15"/>
      <c r="AU114" s="15"/>
      <c r="AV114" s="15"/>
      <c r="AW114" s="15"/>
      <c r="AX114" s="15"/>
    </row>
    <row r="115" spans="34:50" ht="16.5" customHeight="1">
      <c r="AH115" s="127"/>
      <c r="AI115" s="126"/>
      <c r="AJ115" s="128"/>
      <c r="AK115" s="126"/>
      <c r="AL115" s="136"/>
      <c r="AP115" s="15"/>
      <c r="AQ115" s="46"/>
      <c r="AR115" s="15"/>
      <c r="AS115" s="15"/>
      <c r="AT115" s="15"/>
      <c r="AU115" s="15"/>
      <c r="AV115" s="15"/>
      <c r="AW115" s="15"/>
      <c r="AX115" s="15"/>
    </row>
    <row r="116" spans="34:50" ht="16.5" customHeight="1">
      <c r="AH116" s="127"/>
      <c r="AI116" s="126"/>
      <c r="AJ116" s="128"/>
      <c r="AK116" s="126"/>
      <c r="AL116" s="136"/>
      <c r="AP116" s="15"/>
      <c r="AQ116" s="46"/>
      <c r="AR116" s="15"/>
      <c r="AS116" s="15"/>
      <c r="AT116" s="15"/>
      <c r="AU116" s="15"/>
      <c r="AV116" s="15"/>
      <c r="AW116" s="15"/>
      <c r="AX116" s="15"/>
    </row>
    <row r="117" spans="34:50" ht="16.5" customHeight="1">
      <c r="AH117" s="127"/>
      <c r="AI117" s="126"/>
      <c r="AJ117" s="128"/>
      <c r="AK117" s="126"/>
      <c r="AL117" s="136"/>
      <c r="AP117" s="15"/>
      <c r="AQ117" s="46"/>
      <c r="AR117" s="15"/>
      <c r="AS117" s="15"/>
      <c r="AT117" s="15"/>
      <c r="AU117" s="15"/>
      <c r="AV117" s="15"/>
      <c r="AW117" s="15"/>
      <c r="AX117" s="15"/>
    </row>
    <row r="118" spans="34:50" ht="16.5" customHeight="1">
      <c r="AH118" s="127"/>
      <c r="AI118" s="126"/>
      <c r="AJ118" s="128"/>
      <c r="AK118" s="126"/>
      <c r="AL118" s="136"/>
      <c r="AP118" s="15"/>
      <c r="AQ118" s="46"/>
      <c r="AR118" s="15"/>
      <c r="AS118" s="15"/>
      <c r="AT118" s="15"/>
      <c r="AU118" s="15"/>
      <c r="AV118" s="15"/>
      <c r="AW118" s="15"/>
      <c r="AX118" s="15"/>
    </row>
    <row r="119" spans="34:50" ht="16.5" customHeight="1">
      <c r="AH119" s="127"/>
      <c r="AI119" s="126"/>
      <c r="AJ119" s="128"/>
      <c r="AK119" s="126"/>
      <c r="AL119" s="136"/>
      <c r="AP119" s="15"/>
      <c r="AQ119" s="46"/>
      <c r="AR119" s="15"/>
      <c r="AS119" s="15"/>
      <c r="AT119" s="15"/>
      <c r="AU119" s="15"/>
      <c r="AV119" s="15"/>
      <c r="AW119" s="15"/>
      <c r="AX119" s="15"/>
    </row>
    <row r="120" spans="34:50" ht="16.5" customHeight="1">
      <c r="AH120" s="127"/>
      <c r="AI120" s="126"/>
      <c r="AJ120" s="128"/>
      <c r="AK120" s="126"/>
      <c r="AL120" s="136"/>
      <c r="AP120" s="15"/>
      <c r="AQ120" s="46"/>
      <c r="AR120" s="15"/>
      <c r="AS120" s="15"/>
      <c r="AT120" s="15"/>
      <c r="AU120" s="15"/>
      <c r="AV120" s="15"/>
      <c r="AW120" s="15"/>
      <c r="AX120" s="15"/>
    </row>
    <row r="121" spans="34:50" ht="16.5" customHeight="1">
      <c r="AH121" s="127"/>
      <c r="AI121" s="126"/>
      <c r="AJ121" s="128"/>
      <c r="AK121" s="126"/>
      <c r="AL121" s="136"/>
      <c r="AP121" s="15"/>
      <c r="AQ121" s="46"/>
      <c r="AR121" s="15"/>
      <c r="AS121" s="15"/>
      <c r="AT121" s="15"/>
      <c r="AU121" s="15"/>
      <c r="AV121" s="15"/>
      <c r="AW121" s="15"/>
      <c r="AX121" s="15"/>
    </row>
    <row r="122" spans="34:50" ht="16.5" customHeight="1">
      <c r="AH122" s="127"/>
      <c r="AI122" s="126"/>
      <c r="AJ122" s="128"/>
      <c r="AK122" s="126"/>
      <c r="AL122" s="136"/>
      <c r="AP122" s="15"/>
      <c r="AQ122" s="46"/>
      <c r="AR122" s="15"/>
      <c r="AS122" s="15"/>
      <c r="AT122" s="15"/>
      <c r="AU122" s="15"/>
      <c r="AV122" s="15"/>
      <c r="AW122" s="15"/>
      <c r="AX122" s="15"/>
    </row>
    <row r="123" spans="34:50" ht="16.5" customHeight="1">
      <c r="AH123" s="127"/>
      <c r="AI123" s="126"/>
      <c r="AJ123" s="128"/>
      <c r="AK123" s="126"/>
      <c r="AL123" s="136"/>
      <c r="AP123" s="15"/>
      <c r="AQ123" s="46"/>
      <c r="AR123" s="15"/>
      <c r="AS123" s="15"/>
      <c r="AT123" s="15"/>
      <c r="AU123" s="15"/>
      <c r="AV123" s="15"/>
      <c r="AW123" s="15"/>
      <c r="AX123" s="15"/>
    </row>
    <row r="124" spans="34:50" ht="16.5" customHeight="1">
      <c r="AH124" s="127"/>
      <c r="AI124" s="126"/>
      <c r="AJ124" s="128"/>
      <c r="AK124" s="126"/>
      <c r="AL124" s="136"/>
      <c r="AP124" s="15"/>
      <c r="AQ124" s="46"/>
      <c r="AR124" s="15"/>
      <c r="AS124" s="15"/>
      <c r="AT124" s="15"/>
      <c r="AU124" s="15"/>
      <c r="AV124" s="15"/>
      <c r="AW124" s="15"/>
      <c r="AX124" s="15"/>
    </row>
    <row r="125" spans="34:50" ht="16.5" customHeight="1">
      <c r="AH125" s="127"/>
      <c r="AI125" s="126"/>
      <c r="AJ125" s="128"/>
      <c r="AK125" s="126"/>
      <c r="AL125" s="136"/>
      <c r="AP125" s="15"/>
      <c r="AQ125" s="46"/>
      <c r="AR125" s="15"/>
      <c r="AS125" s="15"/>
      <c r="AT125" s="15"/>
      <c r="AU125" s="15"/>
      <c r="AV125" s="15"/>
      <c r="AW125" s="15"/>
      <c r="AX125" s="15"/>
    </row>
    <row r="126" spans="34:50" ht="16.5" customHeight="1">
      <c r="AH126" s="127"/>
      <c r="AI126" s="126"/>
      <c r="AJ126" s="128"/>
      <c r="AK126" s="126"/>
      <c r="AL126" s="136"/>
      <c r="AP126" s="15"/>
      <c r="AQ126" s="46"/>
      <c r="AR126" s="15"/>
      <c r="AS126" s="15"/>
      <c r="AT126" s="15"/>
      <c r="AU126" s="15"/>
      <c r="AV126" s="15"/>
      <c r="AW126" s="15"/>
      <c r="AX126" s="15"/>
    </row>
    <row r="127" spans="34:50" ht="16.5" customHeight="1">
      <c r="AH127" s="127"/>
      <c r="AI127" s="126"/>
      <c r="AJ127" s="128"/>
      <c r="AK127" s="126"/>
      <c r="AL127" s="136"/>
      <c r="AP127" s="15"/>
      <c r="AQ127" s="46"/>
      <c r="AR127" s="15"/>
      <c r="AS127" s="15"/>
      <c r="AT127" s="15"/>
      <c r="AU127" s="15"/>
      <c r="AV127" s="15"/>
      <c r="AW127" s="15"/>
      <c r="AX127" s="15"/>
    </row>
    <row r="128" spans="34:50" ht="16.5" customHeight="1">
      <c r="AH128" s="127"/>
      <c r="AI128" s="126"/>
      <c r="AJ128" s="128"/>
      <c r="AK128" s="126"/>
      <c r="AL128" s="136"/>
      <c r="AP128" s="15"/>
      <c r="AQ128" s="46"/>
      <c r="AR128" s="15"/>
      <c r="AS128" s="15"/>
      <c r="AT128" s="15"/>
      <c r="AU128" s="15"/>
      <c r="AV128" s="15"/>
      <c r="AW128" s="15"/>
      <c r="AX128" s="15"/>
    </row>
    <row r="129" spans="34:50" ht="16.5" customHeight="1">
      <c r="AH129" s="127"/>
      <c r="AI129" s="126"/>
      <c r="AJ129" s="128"/>
      <c r="AK129" s="126"/>
      <c r="AL129" s="136"/>
      <c r="AP129" s="15"/>
      <c r="AQ129" s="46"/>
      <c r="AR129" s="15"/>
      <c r="AS129" s="15"/>
      <c r="AT129" s="15"/>
      <c r="AU129" s="15"/>
      <c r="AV129" s="15"/>
      <c r="AW129" s="15"/>
      <c r="AX129" s="15"/>
    </row>
    <row r="130" spans="34:50" ht="16.5" customHeight="1">
      <c r="AH130" s="127"/>
      <c r="AI130" s="126"/>
      <c r="AJ130" s="128"/>
      <c r="AK130" s="126"/>
      <c r="AL130" s="136"/>
      <c r="AP130" s="15"/>
      <c r="AQ130" s="46"/>
      <c r="AR130" s="15"/>
      <c r="AS130" s="15"/>
      <c r="AT130" s="15"/>
      <c r="AU130" s="15"/>
      <c r="AV130" s="15"/>
      <c r="AW130" s="15"/>
      <c r="AX130" s="15"/>
    </row>
    <row r="131" spans="34:50" ht="16.5" customHeight="1">
      <c r="AH131" s="127"/>
      <c r="AI131" s="126"/>
      <c r="AJ131" s="128"/>
      <c r="AK131" s="126"/>
      <c r="AL131" s="136"/>
      <c r="AP131" s="15"/>
      <c r="AQ131" s="46"/>
      <c r="AR131" s="15"/>
      <c r="AS131" s="15"/>
      <c r="AT131" s="15"/>
      <c r="AU131" s="15"/>
      <c r="AV131" s="15"/>
      <c r="AW131" s="15"/>
      <c r="AX131" s="15"/>
    </row>
    <row r="132" spans="34:50" ht="16.5" customHeight="1">
      <c r="AH132" s="127"/>
      <c r="AI132" s="126"/>
      <c r="AJ132" s="128"/>
      <c r="AK132" s="126"/>
      <c r="AL132" s="136"/>
      <c r="AP132" s="15"/>
      <c r="AQ132" s="46"/>
      <c r="AR132" s="15"/>
      <c r="AS132" s="15"/>
      <c r="AT132" s="15"/>
      <c r="AU132" s="15"/>
      <c r="AV132" s="15"/>
      <c r="AW132" s="15"/>
      <c r="AX132" s="15"/>
    </row>
    <row r="133" spans="34:50" ht="16.5" customHeight="1">
      <c r="AH133" s="127"/>
      <c r="AI133" s="126"/>
      <c r="AJ133" s="128"/>
      <c r="AK133" s="126"/>
      <c r="AL133" s="136"/>
      <c r="AP133" s="15"/>
      <c r="AQ133" s="46"/>
      <c r="AR133" s="15"/>
      <c r="AS133" s="15"/>
      <c r="AT133" s="15"/>
      <c r="AU133" s="15"/>
      <c r="AV133" s="15"/>
      <c r="AW133" s="15"/>
      <c r="AX133" s="15"/>
    </row>
    <row r="134" spans="34:50" ht="16.5" customHeight="1">
      <c r="AH134" s="127"/>
      <c r="AI134" s="126"/>
      <c r="AJ134" s="128"/>
      <c r="AK134" s="126"/>
      <c r="AL134" s="136"/>
      <c r="AP134" s="15"/>
      <c r="AQ134" s="46"/>
      <c r="AR134" s="15"/>
      <c r="AS134" s="15"/>
      <c r="AT134" s="15"/>
      <c r="AU134" s="15"/>
      <c r="AV134" s="15"/>
      <c r="AW134" s="15"/>
      <c r="AX134" s="15"/>
    </row>
    <row r="135" spans="34:50" ht="16.5" customHeight="1">
      <c r="AH135" s="127"/>
      <c r="AI135" s="126"/>
      <c r="AJ135" s="128"/>
      <c r="AK135" s="126"/>
      <c r="AL135" s="136"/>
      <c r="AP135" s="15"/>
      <c r="AQ135" s="46"/>
      <c r="AR135" s="15"/>
      <c r="AS135" s="15"/>
      <c r="AT135" s="15"/>
      <c r="AU135" s="15"/>
      <c r="AV135" s="15"/>
      <c r="AW135" s="15"/>
      <c r="AX135" s="15"/>
    </row>
    <row r="136" spans="34:50" ht="16.5" customHeight="1">
      <c r="AH136" s="127"/>
      <c r="AI136" s="126"/>
      <c r="AJ136" s="128"/>
      <c r="AK136" s="126"/>
      <c r="AL136" s="136"/>
      <c r="AP136" s="15"/>
      <c r="AQ136" s="46"/>
      <c r="AR136" s="15"/>
      <c r="AS136" s="15"/>
      <c r="AT136" s="15"/>
      <c r="AU136" s="15"/>
      <c r="AV136" s="15"/>
      <c r="AW136" s="15"/>
      <c r="AX136" s="15"/>
    </row>
    <row r="137" spans="34:50" ht="16.5" customHeight="1">
      <c r="AH137" s="127"/>
      <c r="AI137" s="126"/>
      <c r="AJ137" s="128"/>
      <c r="AK137" s="126"/>
      <c r="AL137" s="136"/>
      <c r="AP137" s="15"/>
      <c r="AQ137" s="46"/>
      <c r="AR137" s="15"/>
      <c r="AS137" s="15"/>
      <c r="AT137" s="15"/>
      <c r="AU137" s="15"/>
      <c r="AV137" s="15"/>
      <c r="AW137" s="15"/>
      <c r="AX137" s="15"/>
    </row>
    <row r="138" spans="34:50" ht="16.5" customHeight="1">
      <c r="AH138" s="127"/>
      <c r="AI138" s="126"/>
      <c r="AJ138" s="128"/>
      <c r="AK138" s="126"/>
      <c r="AL138" s="136"/>
      <c r="AP138" s="15"/>
      <c r="AQ138" s="46"/>
      <c r="AR138" s="15"/>
      <c r="AS138" s="15"/>
      <c r="AT138" s="15"/>
      <c r="AU138" s="15"/>
      <c r="AV138" s="15"/>
      <c r="AW138" s="15"/>
      <c r="AX138" s="15"/>
    </row>
    <row r="139" spans="34:50" ht="16.5" customHeight="1">
      <c r="AH139" s="127"/>
      <c r="AI139" s="126"/>
      <c r="AJ139" s="128"/>
      <c r="AK139" s="126"/>
      <c r="AL139" s="136"/>
      <c r="AP139" s="15"/>
      <c r="AQ139" s="46"/>
      <c r="AR139" s="15"/>
      <c r="AS139" s="15"/>
      <c r="AT139" s="15"/>
      <c r="AU139" s="15"/>
      <c r="AV139" s="15"/>
      <c r="AW139" s="15"/>
      <c r="AX139" s="15"/>
    </row>
    <row r="140" spans="34:50" ht="16.5" customHeight="1">
      <c r="AH140" s="127"/>
      <c r="AI140" s="126"/>
      <c r="AJ140" s="128"/>
      <c r="AK140" s="126"/>
      <c r="AL140" s="136"/>
      <c r="AP140" s="15"/>
      <c r="AQ140" s="46"/>
      <c r="AR140" s="15"/>
      <c r="AS140" s="15"/>
      <c r="AT140" s="15"/>
      <c r="AU140" s="15"/>
      <c r="AV140" s="15"/>
      <c r="AW140" s="15"/>
      <c r="AX140" s="15"/>
    </row>
    <row r="141" spans="34:50" ht="16.5" customHeight="1">
      <c r="AH141" s="127"/>
      <c r="AI141" s="126"/>
      <c r="AJ141" s="128"/>
      <c r="AK141" s="126"/>
      <c r="AL141" s="136"/>
      <c r="AP141" s="15"/>
      <c r="AQ141" s="46"/>
      <c r="AR141" s="15"/>
      <c r="AS141" s="15"/>
      <c r="AT141" s="15"/>
      <c r="AU141" s="15"/>
      <c r="AV141" s="15"/>
      <c r="AW141" s="15"/>
      <c r="AX141" s="15"/>
    </row>
    <row r="142" spans="34:50" ht="16.5" customHeight="1">
      <c r="AH142" s="127"/>
      <c r="AI142" s="126"/>
      <c r="AJ142" s="128"/>
      <c r="AK142" s="126"/>
      <c r="AL142" s="136"/>
      <c r="AP142" s="15"/>
      <c r="AQ142" s="46"/>
      <c r="AR142" s="15"/>
      <c r="AS142" s="15"/>
      <c r="AT142" s="15"/>
      <c r="AU142" s="15"/>
      <c r="AV142" s="15"/>
      <c r="AW142" s="15"/>
      <c r="AX142" s="15"/>
    </row>
    <row r="143" spans="34:50" ht="16.5" customHeight="1">
      <c r="AH143" s="127"/>
      <c r="AI143" s="126"/>
      <c r="AJ143" s="128"/>
      <c r="AK143" s="126"/>
      <c r="AL143" s="136"/>
      <c r="AP143" s="15"/>
      <c r="AQ143" s="46"/>
      <c r="AR143" s="15"/>
      <c r="AS143" s="15"/>
      <c r="AT143" s="15"/>
      <c r="AU143" s="15"/>
      <c r="AV143" s="15"/>
      <c r="AW143" s="15"/>
      <c r="AX143" s="15"/>
    </row>
    <row r="144" spans="34:50" ht="16.5" customHeight="1">
      <c r="AH144" s="127"/>
      <c r="AI144" s="126"/>
      <c r="AJ144" s="128"/>
      <c r="AK144" s="126"/>
      <c r="AL144" s="136"/>
      <c r="AP144" s="15"/>
      <c r="AQ144" s="46"/>
      <c r="AR144" s="15"/>
      <c r="AS144" s="15"/>
      <c r="AT144" s="15"/>
      <c r="AU144" s="15"/>
      <c r="AV144" s="15"/>
      <c r="AW144" s="15"/>
      <c r="AX144" s="15"/>
    </row>
    <row r="145" spans="34:50" ht="16.5" customHeight="1">
      <c r="AH145" s="127"/>
      <c r="AI145" s="126"/>
      <c r="AJ145" s="128"/>
      <c r="AK145" s="126"/>
      <c r="AL145" s="136"/>
      <c r="AP145" s="15"/>
      <c r="AQ145" s="46"/>
      <c r="AR145" s="15"/>
      <c r="AS145" s="15"/>
      <c r="AT145" s="15"/>
      <c r="AU145" s="15"/>
      <c r="AV145" s="15"/>
      <c r="AW145" s="15"/>
      <c r="AX145" s="15"/>
    </row>
    <row r="146" spans="34:50" ht="16.5" customHeight="1">
      <c r="AH146" s="127"/>
      <c r="AI146" s="126"/>
      <c r="AJ146" s="128"/>
      <c r="AK146" s="126"/>
      <c r="AL146" s="136"/>
      <c r="AP146" s="15"/>
      <c r="AQ146" s="46"/>
      <c r="AR146" s="15"/>
      <c r="AS146" s="15"/>
      <c r="AT146" s="15"/>
      <c r="AU146" s="15"/>
      <c r="AV146" s="15"/>
      <c r="AW146" s="15"/>
      <c r="AX146" s="15"/>
    </row>
    <row r="147" spans="34:50" ht="16.5" customHeight="1">
      <c r="AH147" s="127"/>
      <c r="AI147" s="126"/>
      <c r="AJ147" s="128"/>
      <c r="AK147" s="126"/>
      <c r="AL147" s="136"/>
      <c r="AP147" s="15"/>
      <c r="AQ147" s="46"/>
      <c r="AR147" s="15"/>
      <c r="AS147" s="15"/>
      <c r="AT147" s="15"/>
      <c r="AU147" s="15"/>
      <c r="AV147" s="15"/>
      <c r="AW147" s="15"/>
      <c r="AX147" s="15"/>
    </row>
    <row r="148" spans="34:50" ht="16.5" customHeight="1">
      <c r="AH148" s="127"/>
      <c r="AI148" s="126"/>
      <c r="AJ148" s="128"/>
      <c r="AK148" s="126"/>
      <c r="AL148" s="136"/>
      <c r="AP148" s="15"/>
      <c r="AQ148" s="46"/>
      <c r="AR148" s="15"/>
      <c r="AS148" s="15"/>
      <c r="AT148" s="15"/>
      <c r="AU148" s="15"/>
      <c r="AV148" s="15"/>
      <c r="AW148" s="15"/>
      <c r="AX148" s="15"/>
    </row>
    <row r="149" spans="34:50" ht="16.5" customHeight="1">
      <c r="AH149" s="127"/>
      <c r="AI149" s="126"/>
      <c r="AJ149" s="128"/>
      <c r="AK149" s="126"/>
      <c r="AL149" s="136"/>
      <c r="AP149" s="15"/>
      <c r="AQ149" s="46"/>
      <c r="AR149" s="15"/>
      <c r="AS149" s="15"/>
      <c r="AT149" s="15"/>
      <c r="AU149" s="15"/>
      <c r="AV149" s="15"/>
      <c r="AW149" s="15"/>
      <c r="AX149" s="15"/>
    </row>
    <row r="150" spans="34:50" ht="16.5" customHeight="1">
      <c r="AH150" s="127"/>
      <c r="AI150" s="126"/>
      <c r="AJ150" s="128"/>
      <c r="AK150" s="126"/>
      <c r="AL150" s="136"/>
      <c r="AP150" s="15"/>
      <c r="AQ150" s="46"/>
      <c r="AR150" s="15"/>
      <c r="AS150" s="15"/>
      <c r="AT150" s="15"/>
      <c r="AU150" s="15"/>
      <c r="AV150" s="15"/>
      <c r="AW150" s="15"/>
      <c r="AX150" s="15"/>
    </row>
    <row r="151" spans="34:50" ht="16.5" customHeight="1">
      <c r="AH151" s="127"/>
      <c r="AI151" s="126"/>
      <c r="AJ151" s="128"/>
      <c r="AK151" s="126"/>
      <c r="AL151" s="136"/>
      <c r="AP151" s="15"/>
      <c r="AQ151" s="46"/>
      <c r="AR151" s="15"/>
      <c r="AS151" s="15"/>
      <c r="AT151" s="15"/>
      <c r="AU151" s="15"/>
      <c r="AV151" s="15"/>
      <c r="AW151" s="15"/>
      <c r="AX151" s="15"/>
    </row>
    <row r="152" spans="34:50" ht="16.5" customHeight="1">
      <c r="AH152" s="127"/>
      <c r="AI152" s="126"/>
      <c r="AJ152" s="128"/>
      <c r="AK152" s="126"/>
      <c r="AL152" s="136"/>
      <c r="AP152" s="15"/>
      <c r="AQ152" s="46"/>
      <c r="AR152" s="15"/>
      <c r="AS152" s="15"/>
      <c r="AT152" s="15"/>
      <c r="AU152" s="15"/>
      <c r="AV152" s="15"/>
      <c r="AW152" s="15"/>
      <c r="AX152" s="15"/>
    </row>
    <row r="153" spans="34:50" ht="16.5" customHeight="1">
      <c r="AH153" s="127"/>
      <c r="AI153" s="126"/>
      <c r="AJ153" s="128"/>
      <c r="AK153" s="126"/>
      <c r="AL153" s="136"/>
      <c r="AP153" s="15"/>
      <c r="AQ153" s="46"/>
      <c r="AR153" s="15"/>
      <c r="AS153" s="15"/>
      <c r="AT153" s="15"/>
      <c r="AU153" s="15"/>
      <c r="AV153" s="15"/>
      <c r="AW153" s="15"/>
      <c r="AX153" s="15"/>
    </row>
    <row r="154" spans="34:50" ht="16.5" customHeight="1">
      <c r="AH154" s="127"/>
      <c r="AI154" s="126"/>
      <c r="AJ154" s="128"/>
      <c r="AK154" s="126"/>
      <c r="AL154" s="136"/>
      <c r="AP154" s="15"/>
      <c r="AQ154" s="46"/>
      <c r="AR154" s="15"/>
      <c r="AS154" s="15"/>
      <c r="AT154" s="15"/>
      <c r="AU154" s="15"/>
      <c r="AV154" s="15"/>
      <c r="AW154" s="15"/>
      <c r="AX154" s="15"/>
    </row>
    <row r="155" spans="34:50" ht="16.5" customHeight="1">
      <c r="AH155" s="127"/>
      <c r="AI155" s="126"/>
      <c r="AJ155" s="128"/>
      <c r="AK155" s="126"/>
      <c r="AL155" s="136"/>
      <c r="AP155" s="15"/>
      <c r="AQ155" s="46"/>
      <c r="AR155" s="15"/>
      <c r="AS155" s="15"/>
      <c r="AT155" s="15"/>
      <c r="AU155" s="15"/>
      <c r="AV155" s="15"/>
      <c r="AW155" s="15"/>
      <c r="AX155" s="15"/>
    </row>
    <row r="156" spans="34:50" ht="16.5" customHeight="1">
      <c r="AH156" s="127"/>
      <c r="AI156" s="126"/>
      <c r="AJ156" s="128"/>
      <c r="AK156" s="126"/>
      <c r="AL156" s="136"/>
      <c r="AP156" s="15"/>
      <c r="AQ156" s="46"/>
      <c r="AR156" s="15"/>
      <c r="AS156" s="15"/>
      <c r="AT156" s="15"/>
      <c r="AU156" s="15"/>
      <c r="AV156" s="15"/>
      <c r="AW156" s="15"/>
      <c r="AX156" s="15"/>
    </row>
    <row r="157" spans="34:50" ht="16.5" customHeight="1">
      <c r="AH157" s="127"/>
      <c r="AI157" s="126"/>
      <c r="AJ157" s="128"/>
      <c r="AK157" s="126"/>
      <c r="AL157" s="136"/>
      <c r="AP157" s="15"/>
      <c r="AQ157" s="46"/>
      <c r="AR157" s="15"/>
      <c r="AS157" s="15"/>
      <c r="AT157" s="15"/>
      <c r="AU157" s="15"/>
      <c r="AV157" s="15"/>
      <c r="AW157" s="15"/>
      <c r="AX157" s="15"/>
    </row>
    <row r="158" spans="34:50" ht="16.5" customHeight="1">
      <c r="AH158" s="127"/>
      <c r="AI158" s="126"/>
      <c r="AJ158" s="128"/>
      <c r="AK158" s="126"/>
      <c r="AL158" s="136"/>
      <c r="AP158" s="15"/>
      <c r="AQ158" s="46"/>
      <c r="AR158" s="15"/>
      <c r="AS158" s="15"/>
      <c r="AT158" s="15"/>
      <c r="AU158" s="15"/>
      <c r="AV158" s="15"/>
      <c r="AW158" s="15"/>
      <c r="AX158" s="15"/>
    </row>
    <row r="159" spans="34:50" ht="16.5" customHeight="1">
      <c r="AH159" s="127"/>
      <c r="AI159" s="126"/>
      <c r="AJ159" s="128"/>
      <c r="AK159" s="126"/>
      <c r="AL159" s="136"/>
      <c r="AP159" s="15"/>
      <c r="AQ159" s="46"/>
      <c r="AR159" s="15"/>
      <c r="AS159" s="15"/>
      <c r="AT159" s="15"/>
      <c r="AU159" s="15"/>
      <c r="AV159" s="15"/>
      <c r="AW159" s="15"/>
      <c r="AX159" s="15"/>
    </row>
    <row r="160" spans="34:50" ht="16.5" customHeight="1">
      <c r="AH160" s="127"/>
      <c r="AI160" s="126"/>
      <c r="AJ160" s="128"/>
      <c r="AK160" s="126"/>
      <c r="AL160" s="136"/>
      <c r="AP160" s="15"/>
      <c r="AQ160" s="46"/>
      <c r="AR160" s="15"/>
      <c r="AS160" s="15"/>
      <c r="AT160" s="15"/>
      <c r="AU160" s="15"/>
      <c r="AV160" s="15"/>
      <c r="AW160" s="15"/>
      <c r="AX160" s="15"/>
    </row>
    <row r="161" spans="34:50" ht="16.5" customHeight="1">
      <c r="AH161" s="127"/>
      <c r="AI161" s="126"/>
      <c r="AJ161" s="128"/>
      <c r="AK161" s="126"/>
      <c r="AL161" s="136"/>
      <c r="AP161" s="15"/>
      <c r="AQ161" s="46"/>
      <c r="AR161" s="15"/>
      <c r="AS161" s="15"/>
      <c r="AT161" s="15"/>
      <c r="AU161" s="15"/>
      <c r="AV161" s="15"/>
      <c r="AW161" s="15"/>
      <c r="AX161" s="15"/>
    </row>
    <row r="162" spans="34:50" ht="16.5" customHeight="1">
      <c r="AH162" s="127"/>
      <c r="AI162" s="126"/>
      <c r="AJ162" s="128"/>
      <c r="AK162" s="126"/>
      <c r="AL162" s="136"/>
      <c r="AP162" s="15"/>
      <c r="AQ162" s="46"/>
      <c r="AR162" s="15"/>
      <c r="AS162" s="15"/>
      <c r="AT162" s="15"/>
      <c r="AU162" s="15"/>
      <c r="AV162" s="15"/>
      <c r="AW162" s="15"/>
      <c r="AX162" s="15"/>
    </row>
    <row r="163" spans="34:50" ht="16.5" customHeight="1">
      <c r="AH163" s="127"/>
      <c r="AI163" s="126"/>
      <c r="AJ163" s="128"/>
      <c r="AK163" s="126"/>
      <c r="AL163" s="136"/>
      <c r="AP163" s="15"/>
      <c r="AQ163" s="46"/>
      <c r="AR163" s="15"/>
      <c r="AS163" s="15"/>
      <c r="AT163" s="15"/>
      <c r="AU163" s="15"/>
      <c r="AV163" s="15"/>
      <c r="AW163" s="15"/>
      <c r="AX163" s="15"/>
    </row>
    <row r="164" spans="34:50" ht="16.5" customHeight="1">
      <c r="AH164" s="127"/>
      <c r="AI164" s="126"/>
      <c r="AJ164" s="128"/>
      <c r="AK164" s="126"/>
      <c r="AL164" s="136"/>
      <c r="AP164" s="15"/>
      <c r="AQ164" s="46"/>
      <c r="AR164" s="15"/>
      <c r="AS164" s="15"/>
      <c r="AT164" s="15"/>
      <c r="AU164" s="15"/>
      <c r="AV164" s="15"/>
      <c r="AW164" s="15"/>
      <c r="AX164" s="15"/>
    </row>
    <row r="165" spans="34:50" ht="16.5" customHeight="1">
      <c r="AH165" s="127"/>
      <c r="AI165" s="126"/>
      <c r="AJ165" s="128"/>
      <c r="AK165" s="126"/>
      <c r="AL165" s="136"/>
      <c r="AP165" s="15"/>
      <c r="AQ165" s="46"/>
      <c r="AR165" s="15"/>
      <c r="AS165" s="15"/>
      <c r="AT165" s="15"/>
      <c r="AU165" s="15"/>
      <c r="AV165" s="15"/>
      <c r="AW165" s="15"/>
      <c r="AX165" s="15"/>
    </row>
    <row r="166" spans="34:50" ht="16.5" customHeight="1">
      <c r="AH166" s="127"/>
      <c r="AI166" s="126"/>
      <c r="AJ166" s="128"/>
      <c r="AK166" s="126"/>
      <c r="AL166" s="136"/>
      <c r="AP166" s="15"/>
      <c r="AQ166" s="46"/>
      <c r="AR166" s="15"/>
      <c r="AS166" s="15"/>
      <c r="AT166" s="15"/>
      <c r="AU166" s="15"/>
      <c r="AV166" s="15"/>
      <c r="AW166" s="15"/>
      <c r="AX166" s="15"/>
    </row>
    <row r="167" spans="34:50" ht="16.5" customHeight="1">
      <c r="AH167" s="127"/>
      <c r="AI167" s="126"/>
      <c r="AJ167" s="128"/>
      <c r="AK167" s="126"/>
      <c r="AL167" s="136"/>
      <c r="AP167" s="15"/>
      <c r="AQ167" s="46"/>
      <c r="AR167" s="15"/>
      <c r="AS167" s="15"/>
      <c r="AT167" s="15"/>
      <c r="AU167" s="15"/>
      <c r="AV167" s="15"/>
      <c r="AW167" s="15"/>
      <c r="AX167" s="15"/>
    </row>
    <row r="168" spans="34:50" ht="16.5" customHeight="1">
      <c r="AH168" s="127"/>
      <c r="AI168" s="126"/>
      <c r="AJ168" s="128"/>
      <c r="AK168" s="126"/>
      <c r="AL168" s="136"/>
      <c r="AP168" s="15"/>
      <c r="AQ168" s="46"/>
      <c r="AR168" s="15"/>
      <c r="AS168" s="15"/>
      <c r="AT168" s="15"/>
      <c r="AU168" s="15"/>
      <c r="AV168" s="15"/>
      <c r="AW168" s="15"/>
      <c r="AX168" s="15"/>
    </row>
    <row r="169" spans="34:50" ht="16.5" customHeight="1">
      <c r="AH169" s="127"/>
      <c r="AI169" s="126"/>
      <c r="AJ169" s="128"/>
      <c r="AK169" s="126"/>
      <c r="AL169" s="136"/>
      <c r="AP169" s="15"/>
      <c r="AQ169" s="46"/>
      <c r="AR169" s="15"/>
      <c r="AS169" s="15"/>
      <c r="AT169" s="15"/>
      <c r="AU169" s="15"/>
      <c r="AV169" s="15"/>
      <c r="AW169" s="15"/>
      <c r="AX169" s="15"/>
    </row>
    <row r="170" spans="34:50" ht="16.5" customHeight="1">
      <c r="AH170" s="127"/>
      <c r="AI170" s="126"/>
      <c r="AJ170" s="128"/>
      <c r="AK170" s="126"/>
      <c r="AL170" s="136"/>
      <c r="AP170" s="15"/>
      <c r="AQ170" s="46"/>
      <c r="AR170" s="15"/>
      <c r="AS170" s="15"/>
      <c r="AT170" s="15"/>
      <c r="AU170" s="15"/>
      <c r="AV170" s="15"/>
      <c r="AW170" s="15"/>
      <c r="AX170" s="15"/>
    </row>
    <row r="171" spans="34:50" ht="16.5" customHeight="1">
      <c r="AH171" s="127"/>
      <c r="AI171" s="126"/>
      <c r="AJ171" s="128"/>
      <c r="AK171" s="126"/>
      <c r="AL171" s="136"/>
      <c r="AP171" s="15"/>
      <c r="AQ171" s="46"/>
      <c r="AR171" s="15"/>
      <c r="AS171" s="15"/>
      <c r="AT171" s="15"/>
      <c r="AU171" s="15"/>
      <c r="AV171" s="15"/>
      <c r="AW171" s="15"/>
      <c r="AX171" s="15"/>
    </row>
    <row r="172" spans="34:50" ht="16.5" customHeight="1">
      <c r="AH172" s="127"/>
      <c r="AI172" s="126"/>
      <c r="AJ172" s="128"/>
      <c r="AK172" s="126"/>
      <c r="AL172" s="136"/>
      <c r="AP172" s="15"/>
      <c r="AQ172" s="46"/>
      <c r="AR172" s="15"/>
      <c r="AS172" s="15"/>
      <c r="AT172" s="15"/>
      <c r="AU172" s="15"/>
      <c r="AV172" s="15"/>
      <c r="AW172" s="15"/>
      <c r="AX172" s="15"/>
    </row>
    <row r="173" spans="34:50" ht="16.5" customHeight="1">
      <c r="AH173" s="127"/>
      <c r="AI173" s="126"/>
      <c r="AJ173" s="128"/>
      <c r="AK173" s="126"/>
      <c r="AL173" s="136"/>
      <c r="AP173" s="15"/>
      <c r="AQ173" s="46"/>
      <c r="AR173" s="15"/>
      <c r="AS173" s="15"/>
      <c r="AT173" s="15"/>
      <c r="AU173" s="15"/>
      <c r="AV173" s="15"/>
      <c r="AW173" s="15"/>
      <c r="AX173" s="15"/>
    </row>
    <row r="174" spans="34:50" ht="16.5" customHeight="1">
      <c r="AH174" s="127"/>
      <c r="AI174" s="126"/>
      <c r="AJ174" s="128"/>
      <c r="AK174" s="126"/>
      <c r="AL174" s="136"/>
      <c r="AP174" s="15"/>
      <c r="AQ174" s="46"/>
      <c r="AR174" s="15"/>
      <c r="AS174" s="15"/>
      <c r="AT174" s="15"/>
      <c r="AU174" s="15"/>
      <c r="AV174" s="15"/>
      <c r="AW174" s="15"/>
      <c r="AX174" s="15"/>
    </row>
    <row r="175" spans="34:50" ht="16.5" customHeight="1">
      <c r="AH175" s="127"/>
      <c r="AI175" s="126"/>
      <c r="AJ175" s="128"/>
      <c r="AK175" s="126"/>
      <c r="AL175" s="136"/>
      <c r="AP175" s="15"/>
      <c r="AQ175" s="46"/>
      <c r="AR175" s="15"/>
      <c r="AS175" s="15"/>
      <c r="AT175" s="15"/>
      <c r="AU175" s="15"/>
      <c r="AV175" s="15"/>
      <c r="AW175" s="15"/>
      <c r="AX175" s="15"/>
    </row>
    <row r="176" spans="34:50" ht="16.5" customHeight="1">
      <c r="AH176" s="127"/>
      <c r="AI176" s="126"/>
      <c r="AJ176" s="128"/>
      <c r="AK176" s="126"/>
      <c r="AL176" s="136"/>
      <c r="AP176" s="15"/>
      <c r="AQ176" s="46"/>
      <c r="AR176" s="15"/>
      <c r="AS176" s="15"/>
      <c r="AT176" s="15"/>
      <c r="AU176" s="15"/>
      <c r="AV176" s="15"/>
      <c r="AW176" s="15"/>
      <c r="AX176" s="15"/>
    </row>
    <row r="177" spans="34:50" ht="16.5" customHeight="1">
      <c r="AH177" s="127"/>
      <c r="AI177" s="126"/>
      <c r="AJ177" s="128"/>
      <c r="AK177" s="126"/>
      <c r="AL177" s="136"/>
      <c r="AP177" s="15"/>
      <c r="AQ177" s="46"/>
      <c r="AR177" s="15"/>
      <c r="AS177" s="15"/>
      <c r="AT177" s="15"/>
      <c r="AU177" s="15"/>
      <c r="AV177" s="15"/>
      <c r="AW177" s="15"/>
      <c r="AX177" s="15"/>
    </row>
    <row r="178" spans="34:50" ht="16.5" customHeight="1">
      <c r="AH178" s="127"/>
      <c r="AI178" s="126"/>
      <c r="AJ178" s="128"/>
      <c r="AK178" s="126"/>
      <c r="AL178" s="136"/>
      <c r="AP178" s="15"/>
      <c r="AQ178" s="46"/>
      <c r="AR178" s="15"/>
      <c r="AS178" s="15"/>
      <c r="AT178" s="15"/>
      <c r="AU178" s="15"/>
      <c r="AV178" s="15"/>
      <c r="AW178" s="15"/>
      <c r="AX178" s="15"/>
    </row>
    <row r="179" spans="34:50" ht="16.5" customHeight="1">
      <c r="AH179" s="127"/>
      <c r="AI179" s="126"/>
      <c r="AJ179" s="128"/>
      <c r="AK179" s="126"/>
      <c r="AL179" s="136"/>
      <c r="AP179" s="15"/>
      <c r="AQ179" s="46"/>
      <c r="AR179" s="15"/>
      <c r="AS179" s="15"/>
      <c r="AT179" s="15"/>
      <c r="AU179" s="15"/>
      <c r="AV179" s="15"/>
      <c r="AW179" s="15"/>
      <c r="AX179" s="15"/>
    </row>
    <row r="180" spans="34:50" ht="16.5" customHeight="1">
      <c r="AH180" s="127"/>
      <c r="AI180" s="126"/>
      <c r="AJ180" s="128"/>
      <c r="AK180" s="126"/>
      <c r="AL180" s="136"/>
      <c r="AP180" s="15"/>
      <c r="AQ180" s="46"/>
      <c r="AR180" s="15"/>
      <c r="AS180" s="15"/>
      <c r="AT180" s="15"/>
      <c r="AU180" s="15"/>
      <c r="AV180" s="15"/>
      <c r="AW180" s="15"/>
      <c r="AX180" s="15"/>
    </row>
    <row r="181" spans="34:50" ht="16.5" customHeight="1">
      <c r="AH181" s="127"/>
      <c r="AI181" s="126"/>
      <c r="AJ181" s="128"/>
      <c r="AK181" s="126"/>
      <c r="AL181" s="136"/>
      <c r="AP181" s="15"/>
      <c r="AQ181" s="46"/>
      <c r="AR181" s="15"/>
      <c r="AS181" s="15"/>
      <c r="AT181" s="15"/>
      <c r="AU181" s="15"/>
      <c r="AV181" s="15"/>
      <c r="AW181" s="15"/>
      <c r="AX181" s="15"/>
    </row>
    <row r="182" spans="34:50" ht="16.5" customHeight="1">
      <c r="AH182" s="127"/>
      <c r="AI182" s="126"/>
      <c r="AJ182" s="128"/>
      <c r="AK182" s="126"/>
      <c r="AL182" s="136"/>
      <c r="AP182" s="15"/>
      <c r="AQ182" s="46"/>
      <c r="AR182" s="15"/>
      <c r="AS182" s="15"/>
      <c r="AT182" s="15"/>
      <c r="AU182" s="15"/>
      <c r="AV182" s="15"/>
      <c r="AW182" s="15"/>
      <c r="AX182" s="15"/>
    </row>
    <row r="183" spans="34:50" ht="16.5" customHeight="1">
      <c r="AH183" s="127"/>
      <c r="AI183" s="126"/>
      <c r="AJ183" s="128"/>
      <c r="AK183" s="126"/>
      <c r="AL183" s="136"/>
      <c r="AP183" s="15"/>
      <c r="AQ183" s="46"/>
      <c r="AR183" s="15"/>
      <c r="AS183" s="15"/>
      <c r="AT183" s="15"/>
      <c r="AU183" s="15"/>
      <c r="AV183" s="15"/>
      <c r="AW183" s="15"/>
      <c r="AX183" s="15"/>
    </row>
    <row r="184" spans="34:50" ht="16.5" customHeight="1">
      <c r="AH184" s="127"/>
      <c r="AI184" s="126"/>
      <c r="AJ184" s="128"/>
      <c r="AK184" s="126"/>
      <c r="AL184" s="136"/>
      <c r="AP184" s="15"/>
      <c r="AQ184" s="46"/>
      <c r="AR184" s="15"/>
      <c r="AS184" s="15"/>
      <c r="AT184" s="15"/>
      <c r="AU184" s="15"/>
      <c r="AV184" s="15"/>
      <c r="AW184" s="15"/>
      <c r="AX184" s="15"/>
    </row>
    <row r="185" spans="34:50" ht="16.5" customHeight="1">
      <c r="AH185" s="127"/>
      <c r="AI185" s="126"/>
      <c r="AJ185" s="128"/>
      <c r="AK185" s="126"/>
      <c r="AL185" s="136"/>
      <c r="AP185" s="15"/>
      <c r="AQ185" s="46"/>
      <c r="AR185" s="15"/>
      <c r="AS185" s="15"/>
      <c r="AT185" s="15"/>
      <c r="AU185" s="15"/>
      <c r="AV185" s="15"/>
      <c r="AW185" s="15"/>
      <c r="AX185" s="15"/>
    </row>
    <row r="186" spans="34:50" ht="16.5" customHeight="1">
      <c r="AH186" s="127"/>
      <c r="AI186" s="126"/>
      <c r="AJ186" s="128"/>
      <c r="AK186" s="126"/>
      <c r="AL186" s="136"/>
      <c r="AP186" s="15"/>
      <c r="AQ186" s="46"/>
      <c r="AR186" s="15"/>
      <c r="AS186" s="15"/>
      <c r="AT186" s="15"/>
      <c r="AU186" s="15"/>
      <c r="AV186" s="15"/>
      <c r="AW186" s="15"/>
      <c r="AX186" s="15"/>
    </row>
    <row r="187" spans="34:50" ht="16.5" customHeight="1">
      <c r="AH187" s="127"/>
      <c r="AI187" s="126"/>
      <c r="AJ187" s="128"/>
      <c r="AK187" s="126"/>
      <c r="AL187" s="136"/>
      <c r="AP187" s="15"/>
      <c r="AQ187" s="46"/>
      <c r="AR187" s="15"/>
      <c r="AS187" s="15"/>
      <c r="AT187" s="15"/>
      <c r="AU187" s="15"/>
      <c r="AV187" s="15"/>
      <c r="AW187" s="15"/>
      <c r="AX187" s="15"/>
    </row>
    <row r="188" spans="34:50" ht="16.5" customHeight="1">
      <c r="AH188" s="127"/>
      <c r="AI188" s="126"/>
      <c r="AJ188" s="128"/>
      <c r="AK188" s="126"/>
      <c r="AL188" s="136"/>
      <c r="AP188" s="15"/>
      <c r="AQ188" s="46"/>
      <c r="AR188" s="15"/>
      <c r="AS188" s="15"/>
      <c r="AT188" s="15"/>
      <c r="AU188" s="15"/>
      <c r="AV188" s="15"/>
      <c r="AW188" s="15"/>
      <c r="AX188" s="15"/>
    </row>
    <row r="189" spans="34:50" ht="16.5" customHeight="1">
      <c r="AH189" s="127"/>
      <c r="AI189" s="126"/>
      <c r="AJ189" s="128"/>
      <c r="AK189" s="126"/>
      <c r="AL189" s="136"/>
      <c r="AP189" s="15"/>
      <c r="AQ189" s="46"/>
      <c r="AR189" s="15"/>
      <c r="AS189" s="15"/>
      <c r="AT189" s="15"/>
      <c r="AU189" s="15"/>
      <c r="AV189" s="15"/>
      <c r="AW189" s="15"/>
      <c r="AX189" s="15"/>
    </row>
    <row r="190" spans="34:50" ht="16.5" customHeight="1">
      <c r="AH190" s="127"/>
      <c r="AI190" s="126"/>
      <c r="AJ190" s="128"/>
      <c r="AK190" s="126"/>
      <c r="AL190" s="136"/>
      <c r="AP190" s="15"/>
      <c r="AQ190" s="46"/>
      <c r="AR190" s="15"/>
      <c r="AS190" s="15"/>
      <c r="AT190" s="15"/>
      <c r="AU190" s="15"/>
      <c r="AV190" s="15"/>
      <c r="AW190" s="15"/>
      <c r="AX190" s="15"/>
    </row>
    <row r="191" spans="34:50" ht="16.5" customHeight="1">
      <c r="AH191" s="127"/>
      <c r="AI191" s="126"/>
      <c r="AJ191" s="128"/>
      <c r="AK191" s="126"/>
      <c r="AL191" s="136"/>
      <c r="AP191" s="15"/>
      <c r="AQ191" s="46"/>
      <c r="AR191" s="15"/>
      <c r="AS191" s="15"/>
      <c r="AT191" s="15"/>
      <c r="AU191" s="15"/>
      <c r="AV191" s="15"/>
      <c r="AW191" s="15"/>
      <c r="AX191" s="15"/>
    </row>
    <row r="192" spans="34:50" ht="16.5" customHeight="1">
      <c r="AH192" s="127"/>
      <c r="AI192" s="126"/>
      <c r="AJ192" s="128"/>
      <c r="AK192" s="126"/>
      <c r="AL192" s="136"/>
      <c r="AP192" s="15"/>
      <c r="AQ192" s="46"/>
      <c r="AR192" s="15"/>
      <c r="AS192" s="15"/>
      <c r="AT192" s="15"/>
      <c r="AU192" s="15"/>
      <c r="AV192" s="15"/>
      <c r="AW192" s="15"/>
      <c r="AX192" s="15"/>
    </row>
    <row r="193" spans="34:50" ht="16.5" customHeight="1">
      <c r="AH193" s="127"/>
      <c r="AI193" s="126"/>
      <c r="AJ193" s="128"/>
      <c r="AK193" s="126"/>
      <c r="AL193" s="136"/>
      <c r="AP193" s="15"/>
      <c r="AQ193" s="46"/>
      <c r="AR193" s="15"/>
      <c r="AS193" s="15"/>
      <c r="AT193" s="15"/>
      <c r="AU193" s="15"/>
      <c r="AV193" s="15"/>
      <c r="AW193" s="15"/>
      <c r="AX193" s="15"/>
    </row>
    <row r="194" spans="34:50" ht="16.5" customHeight="1">
      <c r="AH194" s="127"/>
      <c r="AI194" s="126"/>
      <c r="AJ194" s="128"/>
      <c r="AK194" s="126"/>
      <c r="AL194" s="136"/>
      <c r="AP194" s="15"/>
      <c r="AQ194" s="46"/>
      <c r="AR194" s="15"/>
      <c r="AS194" s="15"/>
      <c r="AT194" s="15"/>
      <c r="AU194" s="15"/>
      <c r="AV194" s="15"/>
      <c r="AW194" s="15"/>
      <c r="AX194" s="15"/>
    </row>
    <row r="195" spans="34:50" ht="16.5" customHeight="1">
      <c r="AH195" s="127"/>
      <c r="AI195" s="126"/>
      <c r="AJ195" s="128"/>
      <c r="AK195" s="126"/>
      <c r="AL195" s="136"/>
      <c r="AP195" s="15"/>
      <c r="AQ195" s="46"/>
      <c r="AR195" s="15"/>
      <c r="AS195" s="15"/>
      <c r="AT195" s="15"/>
      <c r="AU195" s="15"/>
      <c r="AV195" s="15"/>
      <c r="AW195" s="15"/>
      <c r="AX195" s="15"/>
    </row>
    <row r="196" spans="34:50" ht="16.5" customHeight="1">
      <c r="AH196" s="127"/>
      <c r="AI196" s="126"/>
      <c r="AJ196" s="128"/>
      <c r="AK196" s="126"/>
      <c r="AL196" s="136"/>
      <c r="AP196" s="15"/>
      <c r="AQ196" s="46"/>
      <c r="AR196" s="15"/>
      <c r="AS196" s="15"/>
      <c r="AT196" s="15"/>
      <c r="AU196" s="15"/>
      <c r="AV196" s="15"/>
      <c r="AW196" s="15"/>
      <c r="AX196" s="15"/>
    </row>
    <row r="197" spans="34:50" ht="16.5" customHeight="1">
      <c r="AH197" s="127"/>
      <c r="AI197" s="126"/>
      <c r="AJ197" s="128"/>
      <c r="AK197" s="126"/>
      <c r="AL197" s="136"/>
      <c r="AP197" s="15"/>
      <c r="AQ197" s="46"/>
      <c r="AR197" s="15"/>
      <c r="AS197" s="15"/>
      <c r="AT197" s="15"/>
      <c r="AU197" s="15"/>
      <c r="AV197" s="15"/>
      <c r="AW197" s="15"/>
      <c r="AX197" s="15"/>
    </row>
    <row r="198" spans="34:50" ht="16.5" customHeight="1">
      <c r="AH198" s="127"/>
      <c r="AI198" s="126"/>
      <c r="AJ198" s="128"/>
      <c r="AK198" s="126"/>
      <c r="AL198" s="136"/>
      <c r="AP198" s="15"/>
      <c r="AQ198" s="46"/>
      <c r="AR198" s="15"/>
      <c r="AS198" s="15"/>
      <c r="AT198" s="15"/>
      <c r="AU198" s="15"/>
      <c r="AV198" s="15"/>
      <c r="AW198" s="15"/>
      <c r="AX198" s="15"/>
    </row>
    <row r="199" spans="34:50" ht="16.5" customHeight="1">
      <c r="AH199" s="127"/>
      <c r="AI199" s="126"/>
      <c r="AJ199" s="128"/>
      <c r="AK199" s="126"/>
      <c r="AL199" s="136"/>
      <c r="AP199" s="15"/>
      <c r="AQ199" s="46"/>
      <c r="AR199" s="15"/>
      <c r="AS199" s="15"/>
      <c r="AT199" s="15"/>
      <c r="AU199" s="15"/>
      <c r="AV199" s="15"/>
      <c r="AW199" s="15"/>
      <c r="AX199" s="15"/>
    </row>
    <row r="200" spans="34:50" ht="16.5" customHeight="1">
      <c r="AH200" s="127"/>
      <c r="AI200" s="126"/>
      <c r="AJ200" s="128"/>
      <c r="AK200" s="126"/>
      <c r="AL200" s="136"/>
      <c r="AP200" s="15"/>
      <c r="AQ200" s="46"/>
      <c r="AR200" s="15"/>
      <c r="AS200" s="15"/>
      <c r="AT200" s="15"/>
      <c r="AU200" s="15"/>
      <c r="AV200" s="15"/>
      <c r="AW200" s="15"/>
      <c r="AX200" s="15"/>
    </row>
    <row r="201" spans="34:50" ht="16.5" customHeight="1">
      <c r="AH201" s="127"/>
      <c r="AI201" s="126"/>
      <c r="AJ201" s="128"/>
      <c r="AK201" s="126"/>
      <c r="AL201" s="136"/>
      <c r="AP201" s="15"/>
      <c r="AQ201" s="46"/>
      <c r="AR201" s="15"/>
      <c r="AS201" s="15"/>
      <c r="AT201" s="15"/>
      <c r="AU201" s="15"/>
      <c r="AV201" s="15"/>
      <c r="AW201" s="15"/>
      <c r="AX201" s="15"/>
    </row>
    <row r="202" spans="34:50" ht="16.5" customHeight="1">
      <c r="AH202" s="127"/>
      <c r="AI202" s="126"/>
      <c r="AJ202" s="128"/>
      <c r="AK202" s="126"/>
      <c r="AL202" s="136"/>
      <c r="AP202" s="15"/>
      <c r="AQ202" s="46"/>
      <c r="AR202" s="15"/>
      <c r="AS202" s="15"/>
      <c r="AT202" s="15"/>
      <c r="AU202" s="15"/>
      <c r="AV202" s="15"/>
      <c r="AW202" s="15"/>
      <c r="AX202" s="15"/>
    </row>
    <row r="203" spans="34:50" ht="16.5" customHeight="1">
      <c r="AH203" s="127"/>
      <c r="AI203" s="126"/>
      <c r="AJ203" s="128"/>
      <c r="AK203" s="126"/>
      <c r="AL203" s="136"/>
      <c r="AP203" s="15"/>
      <c r="AQ203" s="46"/>
      <c r="AR203" s="15"/>
      <c r="AS203" s="15"/>
      <c r="AT203" s="15"/>
      <c r="AU203" s="15"/>
      <c r="AV203" s="15"/>
      <c r="AW203" s="15"/>
      <c r="AX203" s="15"/>
    </row>
    <row r="204" spans="34:50" ht="16.5" customHeight="1">
      <c r="AH204" s="127"/>
      <c r="AI204" s="126"/>
      <c r="AJ204" s="128"/>
      <c r="AK204" s="126"/>
      <c r="AL204" s="136"/>
      <c r="AP204" s="15"/>
      <c r="AQ204" s="46"/>
      <c r="AR204" s="15"/>
      <c r="AS204" s="15"/>
      <c r="AT204" s="15"/>
      <c r="AU204" s="15"/>
      <c r="AV204" s="15"/>
      <c r="AW204" s="15"/>
      <c r="AX204" s="15"/>
    </row>
    <row r="205" spans="34:50" ht="16.5" customHeight="1">
      <c r="AH205" s="127"/>
      <c r="AI205" s="126"/>
      <c r="AJ205" s="128"/>
      <c r="AK205" s="126"/>
      <c r="AL205" s="136"/>
      <c r="AP205" s="15"/>
      <c r="AQ205" s="46"/>
      <c r="AR205" s="15"/>
      <c r="AS205" s="15"/>
      <c r="AT205" s="15"/>
      <c r="AU205" s="15"/>
      <c r="AV205" s="15"/>
      <c r="AW205" s="15"/>
      <c r="AX205" s="15"/>
    </row>
    <row r="206" spans="34:50" ht="16.5" customHeight="1">
      <c r="AH206" s="127"/>
      <c r="AI206" s="126"/>
      <c r="AJ206" s="128"/>
      <c r="AK206" s="126"/>
      <c r="AL206" s="136"/>
      <c r="AP206" s="15"/>
      <c r="AQ206" s="46"/>
      <c r="AR206" s="15"/>
      <c r="AS206" s="15"/>
      <c r="AT206" s="15"/>
      <c r="AU206" s="15"/>
      <c r="AV206" s="15"/>
      <c r="AW206" s="15"/>
      <c r="AX206" s="15"/>
    </row>
    <row r="207" spans="34:50" ht="16.5" customHeight="1">
      <c r="AH207" s="127"/>
      <c r="AI207" s="126"/>
      <c r="AJ207" s="128"/>
      <c r="AK207" s="126"/>
      <c r="AL207" s="136"/>
      <c r="AP207" s="15"/>
      <c r="AQ207" s="46"/>
      <c r="AR207" s="15"/>
      <c r="AS207" s="15"/>
      <c r="AT207" s="15"/>
      <c r="AU207" s="15"/>
      <c r="AV207" s="15"/>
      <c r="AW207" s="15"/>
      <c r="AX207" s="15"/>
    </row>
    <row r="208" spans="34:50" ht="16.5" customHeight="1">
      <c r="AH208" s="127"/>
      <c r="AI208" s="126"/>
      <c r="AJ208" s="128"/>
      <c r="AK208" s="126"/>
      <c r="AL208" s="136"/>
      <c r="AP208" s="15"/>
      <c r="AQ208" s="46"/>
      <c r="AR208" s="15"/>
      <c r="AS208" s="15"/>
      <c r="AT208" s="15"/>
      <c r="AU208" s="15"/>
      <c r="AV208" s="15"/>
      <c r="AW208" s="15"/>
      <c r="AX208" s="15"/>
    </row>
    <row r="209" spans="34:50" ht="16.5" customHeight="1">
      <c r="AH209" s="127"/>
      <c r="AI209" s="126"/>
      <c r="AJ209" s="128"/>
      <c r="AK209" s="126"/>
      <c r="AL209" s="136"/>
      <c r="AP209" s="15"/>
      <c r="AQ209" s="46"/>
      <c r="AR209" s="15"/>
      <c r="AS209" s="15"/>
      <c r="AT209" s="15"/>
      <c r="AU209" s="15"/>
      <c r="AV209" s="15"/>
      <c r="AW209" s="15"/>
      <c r="AX209" s="15"/>
    </row>
    <row r="210" spans="34:50" ht="16.5" customHeight="1">
      <c r="AH210" s="127"/>
      <c r="AI210" s="126"/>
      <c r="AJ210" s="128"/>
      <c r="AK210" s="126"/>
      <c r="AL210" s="136"/>
      <c r="AP210" s="15"/>
      <c r="AQ210" s="46"/>
      <c r="AR210" s="15"/>
      <c r="AS210" s="15"/>
      <c r="AT210" s="15"/>
      <c r="AU210" s="15"/>
      <c r="AV210" s="15"/>
      <c r="AW210" s="15"/>
      <c r="AX210" s="15"/>
    </row>
    <row r="211" spans="34:50" ht="16.5" customHeight="1">
      <c r="AH211" s="127"/>
      <c r="AI211" s="126"/>
      <c r="AJ211" s="128"/>
      <c r="AK211" s="126"/>
      <c r="AL211" s="136"/>
      <c r="AP211" s="15"/>
      <c r="AQ211" s="46"/>
      <c r="AR211" s="15"/>
      <c r="AS211" s="15"/>
      <c r="AT211" s="15"/>
      <c r="AU211" s="15"/>
      <c r="AV211" s="15"/>
      <c r="AW211" s="15"/>
      <c r="AX211" s="15"/>
    </row>
    <row r="212" spans="34:50" ht="16.5" customHeight="1">
      <c r="AH212" s="127"/>
      <c r="AI212" s="126"/>
      <c r="AJ212" s="128"/>
      <c r="AK212" s="126"/>
      <c r="AL212" s="136"/>
      <c r="AP212" s="15"/>
      <c r="AQ212" s="46"/>
      <c r="AR212" s="15"/>
      <c r="AS212" s="15"/>
      <c r="AT212" s="15"/>
      <c r="AU212" s="15"/>
      <c r="AV212" s="15"/>
      <c r="AW212" s="15"/>
      <c r="AX212" s="15"/>
    </row>
    <row r="213" spans="34:50" ht="16.5" customHeight="1">
      <c r="AH213" s="127"/>
      <c r="AI213" s="126"/>
      <c r="AJ213" s="128"/>
      <c r="AK213" s="126"/>
      <c r="AL213" s="136"/>
      <c r="AP213" s="15"/>
      <c r="AQ213" s="46"/>
      <c r="AR213" s="15"/>
      <c r="AS213" s="15"/>
      <c r="AT213" s="15"/>
      <c r="AU213" s="15"/>
      <c r="AV213" s="15"/>
      <c r="AW213" s="15"/>
      <c r="AX213" s="15"/>
    </row>
    <row r="214" spans="34:50" ht="16.5" customHeight="1">
      <c r="AH214" s="127"/>
      <c r="AI214" s="126"/>
      <c r="AJ214" s="128"/>
      <c r="AK214" s="126"/>
      <c r="AL214" s="136"/>
      <c r="AP214" s="15"/>
      <c r="AQ214" s="46"/>
      <c r="AR214" s="15"/>
      <c r="AS214" s="15"/>
      <c r="AT214" s="15"/>
      <c r="AU214" s="15"/>
      <c r="AV214" s="15"/>
      <c r="AW214" s="15"/>
      <c r="AX214" s="15"/>
    </row>
    <row r="215" spans="34:50" ht="16.5" customHeight="1">
      <c r="AH215" s="127"/>
      <c r="AI215" s="126"/>
      <c r="AJ215" s="128"/>
      <c r="AK215" s="126"/>
      <c r="AL215" s="136"/>
      <c r="AP215" s="15"/>
      <c r="AQ215" s="46"/>
      <c r="AR215" s="15"/>
      <c r="AS215" s="15"/>
      <c r="AT215" s="15"/>
      <c r="AU215" s="15"/>
      <c r="AV215" s="15"/>
      <c r="AW215" s="15"/>
      <c r="AX215" s="15"/>
    </row>
    <row r="216" spans="34:50" ht="16.5" customHeight="1">
      <c r="AH216" s="127"/>
      <c r="AI216" s="126"/>
      <c r="AJ216" s="128"/>
      <c r="AK216" s="126"/>
      <c r="AL216" s="136"/>
      <c r="AP216" s="15"/>
      <c r="AQ216" s="46"/>
      <c r="AR216" s="15"/>
      <c r="AS216" s="15"/>
      <c r="AT216" s="15"/>
      <c r="AU216" s="15"/>
      <c r="AV216" s="15"/>
      <c r="AW216" s="15"/>
      <c r="AX216" s="15"/>
    </row>
    <row r="217" spans="34:50" ht="16.5" customHeight="1">
      <c r="AH217" s="127"/>
      <c r="AI217" s="126"/>
      <c r="AJ217" s="128"/>
      <c r="AK217" s="126"/>
      <c r="AL217" s="136"/>
      <c r="AP217" s="15"/>
      <c r="AQ217" s="46"/>
      <c r="AR217" s="15"/>
      <c r="AS217" s="15"/>
      <c r="AT217" s="15"/>
      <c r="AU217" s="15"/>
      <c r="AV217" s="15"/>
      <c r="AW217" s="15"/>
      <c r="AX217" s="15"/>
    </row>
    <row r="218" spans="34:50" ht="16.5" customHeight="1">
      <c r="AH218" s="127"/>
      <c r="AI218" s="126"/>
      <c r="AJ218" s="128"/>
      <c r="AK218" s="126"/>
      <c r="AL218" s="136"/>
      <c r="AP218" s="15"/>
      <c r="AQ218" s="46"/>
      <c r="AR218" s="15"/>
      <c r="AS218" s="15"/>
      <c r="AT218" s="15"/>
      <c r="AU218" s="15"/>
      <c r="AV218" s="15"/>
      <c r="AW218" s="15"/>
      <c r="AX218" s="15"/>
    </row>
    <row r="219" spans="34:50" ht="16.5" customHeight="1">
      <c r="AH219" s="127"/>
      <c r="AI219" s="126"/>
      <c r="AJ219" s="128"/>
      <c r="AK219" s="126"/>
      <c r="AL219" s="136"/>
      <c r="AP219" s="15"/>
      <c r="AQ219" s="46"/>
      <c r="AR219" s="15"/>
      <c r="AS219" s="15"/>
      <c r="AT219" s="15"/>
      <c r="AU219" s="15"/>
      <c r="AV219" s="15"/>
      <c r="AW219" s="15"/>
      <c r="AX219" s="15"/>
    </row>
    <row r="220" spans="34:50" ht="16.5" customHeight="1">
      <c r="AH220" s="127"/>
      <c r="AI220" s="126"/>
      <c r="AJ220" s="128"/>
      <c r="AK220" s="126"/>
      <c r="AL220" s="136"/>
      <c r="AP220" s="15"/>
      <c r="AQ220" s="46"/>
      <c r="AR220" s="15"/>
      <c r="AS220" s="15"/>
      <c r="AT220" s="15"/>
      <c r="AU220" s="15"/>
      <c r="AV220" s="15"/>
      <c r="AW220" s="15"/>
      <c r="AX220" s="15"/>
    </row>
    <row r="221" spans="34:50" ht="16.5" customHeight="1">
      <c r="AH221" s="127"/>
      <c r="AI221" s="126"/>
      <c r="AJ221" s="128"/>
      <c r="AK221" s="126"/>
      <c r="AL221" s="136"/>
      <c r="AP221" s="15"/>
      <c r="AQ221" s="46"/>
      <c r="AR221" s="15"/>
      <c r="AS221" s="15"/>
      <c r="AT221" s="15"/>
      <c r="AU221" s="15"/>
      <c r="AV221" s="15"/>
      <c r="AW221" s="15"/>
      <c r="AX221" s="15"/>
    </row>
    <row r="222" spans="34:50" ht="16.5" customHeight="1">
      <c r="AH222" s="127"/>
      <c r="AI222" s="126"/>
      <c r="AJ222" s="128"/>
      <c r="AK222" s="126"/>
      <c r="AL222" s="136"/>
      <c r="AP222" s="15"/>
      <c r="AQ222" s="46"/>
      <c r="AR222" s="15"/>
      <c r="AS222" s="15"/>
      <c r="AT222" s="15"/>
      <c r="AU222" s="15"/>
      <c r="AV222" s="15"/>
      <c r="AW222" s="15"/>
      <c r="AX222" s="15"/>
    </row>
    <row r="223" spans="34:50" ht="16.5" customHeight="1">
      <c r="AH223" s="127"/>
      <c r="AI223" s="126"/>
      <c r="AJ223" s="128"/>
      <c r="AK223" s="126"/>
      <c r="AL223" s="136"/>
      <c r="AP223" s="15"/>
      <c r="AQ223" s="46"/>
      <c r="AR223" s="15"/>
      <c r="AS223" s="15"/>
      <c r="AT223" s="15"/>
      <c r="AU223" s="15"/>
      <c r="AV223" s="15"/>
      <c r="AW223" s="15"/>
      <c r="AX223" s="15"/>
    </row>
    <row r="224" spans="34:50" ht="16.5" customHeight="1">
      <c r="AH224" s="127"/>
      <c r="AI224" s="126"/>
      <c r="AJ224" s="128"/>
      <c r="AK224" s="126"/>
      <c r="AL224" s="136"/>
      <c r="AP224" s="15"/>
      <c r="AQ224" s="46"/>
      <c r="AR224" s="15"/>
      <c r="AS224" s="15"/>
      <c r="AT224" s="15"/>
      <c r="AU224" s="15"/>
      <c r="AV224" s="15"/>
      <c r="AW224" s="15"/>
      <c r="AX224" s="15"/>
    </row>
    <row r="225" spans="34:50" ht="16.5" customHeight="1">
      <c r="AH225" s="127"/>
      <c r="AI225" s="126"/>
      <c r="AJ225" s="128"/>
      <c r="AK225" s="126"/>
      <c r="AL225" s="136"/>
      <c r="AP225" s="15"/>
      <c r="AQ225" s="46"/>
      <c r="AR225" s="15"/>
      <c r="AS225" s="15"/>
      <c r="AT225" s="15"/>
      <c r="AU225" s="15"/>
      <c r="AV225" s="15"/>
      <c r="AW225" s="15"/>
      <c r="AX225" s="15"/>
    </row>
    <row r="226" spans="34:50" ht="16.5" customHeight="1">
      <c r="AH226" s="127"/>
      <c r="AI226" s="126"/>
      <c r="AJ226" s="128"/>
      <c r="AK226" s="126"/>
      <c r="AL226" s="136"/>
      <c r="AP226" s="15"/>
      <c r="AQ226" s="46"/>
      <c r="AR226" s="15"/>
      <c r="AS226" s="15"/>
      <c r="AT226" s="15"/>
      <c r="AU226" s="15"/>
      <c r="AV226" s="15"/>
      <c r="AW226" s="15"/>
      <c r="AX226" s="15"/>
    </row>
    <row r="227" spans="34:50" ht="16.5" customHeight="1">
      <c r="AH227" s="127"/>
      <c r="AI227" s="126"/>
      <c r="AJ227" s="128"/>
      <c r="AK227" s="126"/>
      <c r="AL227" s="136"/>
      <c r="AP227" s="15"/>
      <c r="AQ227" s="46"/>
      <c r="AR227" s="15"/>
      <c r="AS227" s="15"/>
      <c r="AT227" s="15"/>
      <c r="AU227" s="15"/>
      <c r="AV227" s="15"/>
      <c r="AW227" s="15"/>
      <c r="AX227" s="15"/>
    </row>
    <row r="228" spans="34:50" ht="16.5" customHeight="1">
      <c r="AH228" s="127"/>
      <c r="AI228" s="126"/>
      <c r="AJ228" s="128"/>
      <c r="AK228" s="126"/>
      <c r="AL228" s="136"/>
      <c r="AP228" s="15"/>
      <c r="AQ228" s="46"/>
      <c r="AR228" s="15"/>
      <c r="AS228" s="15"/>
      <c r="AT228" s="15"/>
      <c r="AU228" s="15"/>
      <c r="AV228" s="15"/>
      <c r="AW228" s="15"/>
      <c r="AX228" s="15"/>
    </row>
    <row r="229" spans="34:50" ht="16.5" customHeight="1">
      <c r="AH229" s="127"/>
      <c r="AI229" s="126"/>
      <c r="AJ229" s="128"/>
      <c r="AK229" s="126"/>
      <c r="AL229" s="136"/>
      <c r="AP229" s="15"/>
      <c r="AQ229" s="46"/>
      <c r="AR229" s="15"/>
      <c r="AS229" s="15"/>
      <c r="AT229" s="15"/>
      <c r="AU229" s="15"/>
      <c r="AV229" s="15"/>
      <c r="AW229" s="15"/>
      <c r="AX229" s="15"/>
    </row>
    <row r="230" spans="34:50" ht="16.5" customHeight="1">
      <c r="AH230" s="127"/>
      <c r="AI230" s="126"/>
      <c r="AJ230" s="128"/>
      <c r="AK230" s="126"/>
      <c r="AL230" s="136"/>
      <c r="AP230" s="15"/>
      <c r="AQ230" s="46"/>
      <c r="AR230" s="15"/>
      <c r="AS230" s="15"/>
      <c r="AT230" s="15"/>
      <c r="AU230" s="15"/>
      <c r="AV230" s="15"/>
      <c r="AW230" s="15"/>
      <c r="AX230" s="15"/>
    </row>
    <row r="231" spans="34:50" ht="16.5" customHeight="1">
      <c r="AH231" s="127"/>
      <c r="AI231" s="126"/>
      <c r="AJ231" s="128"/>
      <c r="AK231" s="126"/>
      <c r="AL231" s="136"/>
      <c r="AP231" s="15"/>
      <c r="AQ231" s="46"/>
      <c r="AR231" s="15"/>
      <c r="AS231" s="15"/>
      <c r="AT231" s="15"/>
      <c r="AU231" s="15"/>
      <c r="AV231" s="15"/>
      <c r="AW231" s="15"/>
      <c r="AX231" s="15"/>
    </row>
    <row r="232" spans="34:50" ht="16.5" customHeight="1">
      <c r="AH232" s="127"/>
      <c r="AI232" s="126"/>
      <c r="AJ232" s="128"/>
      <c r="AK232" s="126"/>
      <c r="AL232" s="136"/>
      <c r="AP232" s="15"/>
      <c r="AQ232" s="46"/>
      <c r="AR232" s="15"/>
      <c r="AS232" s="15"/>
      <c r="AT232" s="15"/>
      <c r="AU232" s="15"/>
      <c r="AV232" s="15"/>
      <c r="AW232" s="15"/>
      <c r="AX232" s="15"/>
    </row>
    <row r="233" spans="34:50" ht="16.5" customHeight="1">
      <c r="AH233" s="127"/>
      <c r="AI233" s="126"/>
      <c r="AJ233" s="128"/>
      <c r="AK233" s="126"/>
      <c r="AL233" s="136"/>
      <c r="AP233" s="15"/>
      <c r="AQ233" s="46"/>
      <c r="AR233" s="15"/>
      <c r="AS233" s="15"/>
      <c r="AT233" s="15"/>
      <c r="AU233" s="15"/>
      <c r="AV233" s="15"/>
      <c r="AW233" s="15"/>
      <c r="AX233" s="15"/>
    </row>
    <row r="234" spans="34:50" ht="16.5" customHeight="1">
      <c r="AH234" s="127"/>
      <c r="AI234" s="126"/>
      <c r="AJ234" s="128"/>
      <c r="AK234" s="126"/>
      <c r="AL234" s="136"/>
      <c r="AP234" s="15"/>
      <c r="AQ234" s="46"/>
      <c r="AR234" s="15"/>
      <c r="AS234" s="15"/>
      <c r="AT234" s="15"/>
      <c r="AU234" s="15"/>
      <c r="AV234" s="15"/>
      <c r="AW234" s="15"/>
      <c r="AX234" s="15"/>
    </row>
    <row r="235" spans="34:50" ht="16.5" customHeight="1">
      <c r="AH235" s="127"/>
      <c r="AI235" s="126"/>
      <c r="AJ235" s="128"/>
      <c r="AK235" s="126"/>
      <c r="AL235" s="136"/>
      <c r="AP235" s="15"/>
      <c r="AQ235" s="46"/>
      <c r="AR235" s="15"/>
      <c r="AS235" s="15"/>
      <c r="AT235" s="15"/>
      <c r="AU235" s="15"/>
      <c r="AV235" s="15"/>
      <c r="AW235" s="15"/>
      <c r="AX235" s="15"/>
    </row>
    <row r="236" spans="34:50" ht="16.5" customHeight="1">
      <c r="AH236" s="127"/>
      <c r="AI236" s="126"/>
      <c r="AJ236" s="128"/>
      <c r="AK236" s="126"/>
      <c r="AL236" s="136"/>
      <c r="AP236" s="15"/>
      <c r="AQ236" s="46"/>
      <c r="AR236" s="15"/>
      <c r="AS236" s="15"/>
      <c r="AT236" s="15"/>
      <c r="AU236" s="15"/>
      <c r="AV236" s="15"/>
      <c r="AW236" s="15"/>
      <c r="AX236" s="15"/>
    </row>
    <row r="237" spans="34:50" ht="16.5" customHeight="1">
      <c r="AH237" s="127"/>
      <c r="AI237" s="126"/>
      <c r="AJ237" s="128"/>
      <c r="AK237" s="126"/>
      <c r="AL237" s="136"/>
      <c r="AP237" s="15"/>
      <c r="AQ237" s="46"/>
      <c r="AR237" s="15"/>
      <c r="AS237" s="15"/>
      <c r="AT237" s="15"/>
      <c r="AU237" s="15"/>
      <c r="AV237" s="15"/>
      <c r="AW237" s="15"/>
      <c r="AX237" s="15"/>
    </row>
    <row r="238" spans="34:50" ht="16.5" customHeight="1">
      <c r="AH238" s="127"/>
      <c r="AI238" s="126"/>
      <c r="AJ238" s="128"/>
      <c r="AK238" s="126"/>
      <c r="AL238" s="136"/>
      <c r="AP238" s="15"/>
      <c r="AQ238" s="46"/>
      <c r="AR238" s="15"/>
      <c r="AS238" s="15"/>
      <c r="AT238" s="15"/>
      <c r="AU238" s="15"/>
      <c r="AV238" s="15"/>
      <c r="AW238" s="15"/>
      <c r="AX238" s="15"/>
    </row>
    <row r="239" spans="34:50" ht="16.5" customHeight="1">
      <c r="AH239" s="127"/>
      <c r="AI239" s="126"/>
      <c r="AJ239" s="128"/>
      <c r="AK239" s="126"/>
      <c r="AL239" s="136"/>
      <c r="AP239" s="15"/>
      <c r="AQ239" s="46"/>
      <c r="AR239" s="15"/>
      <c r="AS239" s="15"/>
      <c r="AT239" s="15"/>
      <c r="AU239" s="15"/>
      <c r="AV239" s="15"/>
      <c r="AW239" s="15"/>
      <c r="AX239" s="15"/>
    </row>
    <row r="240" spans="34:50" ht="16.5" customHeight="1">
      <c r="AH240" s="127"/>
      <c r="AI240" s="126"/>
      <c r="AJ240" s="128"/>
      <c r="AK240" s="126"/>
      <c r="AL240" s="136"/>
      <c r="AP240" s="15"/>
      <c r="AQ240" s="46"/>
      <c r="AR240" s="15"/>
      <c r="AS240" s="15"/>
      <c r="AT240" s="15"/>
      <c r="AU240" s="15"/>
      <c r="AV240" s="15"/>
      <c r="AW240" s="15"/>
      <c r="AX240" s="15"/>
    </row>
    <row r="241" spans="34:50" ht="16.5" customHeight="1">
      <c r="AH241" s="127"/>
      <c r="AI241" s="126"/>
      <c r="AJ241" s="128"/>
      <c r="AK241" s="126"/>
      <c r="AL241" s="136"/>
      <c r="AP241" s="15"/>
      <c r="AQ241" s="46"/>
      <c r="AR241" s="15"/>
      <c r="AS241" s="15"/>
      <c r="AT241" s="15"/>
      <c r="AU241" s="15"/>
      <c r="AV241" s="15"/>
      <c r="AW241" s="15"/>
      <c r="AX241" s="15"/>
    </row>
    <row r="242" spans="34:50" ht="16.5" customHeight="1">
      <c r="AH242" s="127"/>
      <c r="AI242" s="126"/>
      <c r="AJ242" s="128"/>
      <c r="AK242" s="126"/>
      <c r="AL242" s="136"/>
      <c r="AP242" s="15"/>
      <c r="AQ242" s="46"/>
      <c r="AR242" s="15"/>
      <c r="AS242" s="15"/>
      <c r="AT242" s="15"/>
      <c r="AU242" s="15"/>
      <c r="AV242" s="15"/>
      <c r="AW242" s="15"/>
      <c r="AX242" s="15"/>
    </row>
    <row r="243" spans="34:50" ht="16.5" customHeight="1">
      <c r="AH243" s="127"/>
      <c r="AI243" s="126"/>
      <c r="AJ243" s="128"/>
      <c r="AK243" s="126"/>
      <c r="AL243" s="136"/>
      <c r="AP243" s="15"/>
      <c r="AQ243" s="46"/>
      <c r="AR243" s="15"/>
      <c r="AS243" s="15"/>
      <c r="AT243" s="15"/>
      <c r="AU243" s="15"/>
      <c r="AV243" s="15"/>
      <c r="AW243" s="15"/>
      <c r="AX243" s="15"/>
    </row>
    <row r="244" spans="34:50" ht="16.5" customHeight="1">
      <c r="AH244" s="127"/>
      <c r="AI244" s="126"/>
      <c r="AJ244" s="128"/>
      <c r="AK244" s="126"/>
      <c r="AL244" s="136"/>
      <c r="AP244" s="15"/>
      <c r="AQ244" s="46"/>
      <c r="AR244" s="15"/>
      <c r="AS244" s="15"/>
      <c r="AT244" s="15"/>
      <c r="AU244" s="15"/>
      <c r="AV244" s="15"/>
      <c r="AW244" s="15"/>
      <c r="AX244" s="15"/>
    </row>
    <row r="245" spans="34:50" ht="16.5" customHeight="1">
      <c r="AH245" s="127"/>
      <c r="AI245" s="126"/>
      <c r="AJ245" s="128"/>
      <c r="AK245" s="126"/>
      <c r="AL245" s="136"/>
      <c r="AP245" s="15"/>
      <c r="AQ245" s="46"/>
      <c r="AR245" s="15"/>
      <c r="AS245" s="15"/>
      <c r="AT245" s="15"/>
      <c r="AU245" s="15"/>
      <c r="AV245" s="15"/>
      <c r="AW245" s="15"/>
      <c r="AX245" s="15"/>
    </row>
    <row r="246" spans="34:50" ht="16.5" customHeight="1">
      <c r="AH246" s="127"/>
      <c r="AI246" s="126"/>
      <c r="AJ246" s="128"/>
      <c r="AK246" s="126"/>
      <c r="AL246" s="136"/>
      <c r="AP246" s="15"/>
      <c r="AQ246" s="46"/>
      <c r="AR246" s="15"/>
      <c r="AS246" s="15"/>
      <c r="AT246" s="15"/>
      <c r="AU246" s="15"/>
      <c r="AV246" s="15"/>
      <c r="AW246" s="15"/>
      <c r="AX246" s="15"/>
    </row>
    <row r="247" spans="34:50" ht="16.5" customHeight="1">
      <c r="AH247" s="127"/>
      <c r="AI247" s="126"/>
      <c r="AJ247" s="128"/>
      <c r="AK247" s="126"/>
      <c r="AL247" s="136"/>
      <c r="AP247" s="15"/>
      <c r="AQ247" s="46"/>
      <c r="AR247" s="15"/>
      <c r="AS247" s="15"/>
      <c r="AT247" s="15"/>
      <c r="AU247" s="15"/>
      <c r="AV247" s="15"/>
      <c r="AW247" s="15"/>
      <c r="AX247" s="15"/>
    </row>
    <row r="248" spans="34:50" ht="16.5" customHeight="1">
      <c r="AH248" s="127"/>
      <c r="AI248" s="126"/>
      <c r="AJ248" s="128"/>
      <c r="AK248" s="126"/>
      <c r="AL248" s="136"/>
      <c r="AP248" s="15"/>
      <c r="AQ248" s="46"/>
      <c r="AR248" s="15"/>
      <c r="AS248" s="15"/>
      <c r="AT248" s="15"/>
      <c r="AU248" s="15"/>
      <c r="AV248" s="15"/>
      <c r="AW248" s="15"/>
      <c r="AX248" s="15"/>
    </row>
    <row r="249" spans="34:50" ht="16.5" customHeight="1">
      <c r="AH249" s="127"/>
      <c r="AI249" s="126"/>
      <c r="AJ249" s="128"/>
      <c r="AK249" s="126"/>
      <c r="AL249" s="136"/>
      <c r="AP249" s="15"/>
      <c r="AQ249" s="46"/>
      <c r="AR249" s="15"/>
      <c r="AS249" s="15"/>
      <c r="AT249" s="15"/>
      <c r="AU249" s="15"/>
      <c r="AV249" s="15"/>
      <c r="AW249" s="15"/>
      <c r="AX249" s="15"/>
    </row>
    <row r="250" spans="34:50" ht="16.5" customHeight="1">
      <c r="AH250" s="127"/>
      <c r="AI250" s="126"/>
      <c r="AJ250" s="128"/>
      <c r="AK250" s="126"/>
      <c r="AL250" s="136"/>
      <c r="AP250" s="15"/>
      <c r="AQ250" s="46"/>
      <c r="AR250" s="15"/>
      <c r="AS250" s="15"/>
      <c r="AT250" s="15"/>
      <c r="AU250" s="15"/>
      <c r="AV250" s="15"/>
      <c r="AW250" s="15"/>
      <c r="AX250" s="15"/>
    </row>
    <row r="251" spans="34:50" ht="16.5" customHeight="1">
      <c r="AH251" s="127"/>
      <c r="AI251" s="126"/>
      <c r="AJ251" s="128"/>
      <c r="AK251" s="126"/>
      <c r="AL251" s="136"/>
      <c r="AP251" s="15"/>
      <c r="AQ251" s="46"/>
      <c r="AR251" s="15"/>
      <c r="AS251" s="15"/>
      <c r="AT251" s="15"/>
      <c r="AU251" s="15"/>
      <c r="AV251" s="15"/>
      <c r="AW251" s="15"/>
      <c r="AX251" s="15"/>
    </row>
    <row r="252" spans="34:50" ht="16.5" customHeight="1">
      <c r="AH252" s="127"/>
      <c r="AI252" s="126"/>
      <c r="AJ252" s="128"/>
      <c r="AK252" s="126"/>
      <c r="AL252" s="136"/>
      <c r="AP252" s="15"/>
      <c r="AQ252" s="46"/>
      <c r="AR252" s="15"/>
      <c r="AS252" s="15"/>
      <c r="AT252" s="15"/>
      <c r="AU252" s="15"/>
      <c r="AV252" s="15"/>
      <c r="AW252" s="15"/>
      <c r="AX252" s="15"/>
    </row>
    <row r="253" spans="34:50" ht="16.5" customHeight="1">
      <c r="AH253" s="127"/>
      <c r="AI253" s="126"/>
      <c r="AJ253" s="128"/>
      <c r="AK253" s="126"/>
      <c r="AL253" s="136"/>
      <c r="AP253" s="15"/>
      <c r="AQ253" s="46"/>
      <c r="AR253" s="15"/>
      <c r="AS253" s="15"/>
      <c r="AT253" s="15"/>
      <c r="AU253" s="15"/>
      <c r="AV253" s="15"/>
      <c r="AW253" s="15"/>
      <c r="AX253" s="15"/>
    </row>
    <row r="254" spans="34:50" ht="16.5" customHeight="1">
      <c r="AH254" s="127"/>
      <c r="AI254" s="126"/>
      <c r="AJ254" s="128"/>
      <c r="AK254" s="126"/>
      <c r="AL254" s="136"/>
      <c r="AP254" s="15"/>
      <c r="AQ254" s="46"/>
      <c r="AR254" s="15"/>
      <c r="AS254" s="15"/>
      <c r="AT254" s="15"/>
      <c r="AU254" s="15"/>
      <c r="AV254" s="15"/>
      <c r="AW254" s="15"/>
      <c r="AX254" s="15"/>
    </row>
    <row r="255" spans="34:50" ht="16.5" customHeight="1">
      <c r="AH255" s="127"/>
      <c r="AI255" s="126"/>
      <c r="AJ255" s="128"/>
      <c r="AK255" s="126"/>
      <c r="AL255" s="136"/>
      <c r="AP255" s="15"/>
      <c r="AQ255" s="46"/>
      <c r="AR255" s="15"/>
      <c r="AS255" s="15"/>
      <c r="AT255" s="15"/>
      <c r="AU255" s="15"/>
      <c r="AV255" s="15"/>
      <c r="AW255" s="15"/>
      <c r="AX255" s="15"/>
    </row>
    <row r="256" spans="34:50" ht="16.5" customHeight="1">
      <c r="AH256" s="127"/>
      <c r="AI256" s="126"/>
      <c r="AJ256" s="128"/>
      <c r="AK256" s="126"/>
      <c r="AL256" s="136"/>
      <c r="AP256" s="15"/>
      <c r="AQ256" s="46"/>
      <c r="AR256" s="15"/>
      <c r="AS256" s="15"/>
      <c r="AT256" s="15"/>
      <c r="AU256" s="15"/>
      <c r="AV256" s="15"/>
      <c r="AW256" s="15"/>
      <c r="AX256" s="15"/>
    </row>
    <row r="257" spans="34:50" ht="16.5" customHeight="1">
      <c r="AH257" s="127"/>
      <c r="AI257" s="126"/>
      <c r="AJ257" s="128"/>
      <c r="AK257" s="126"/>
      <c r="AL257" s="136"/>
      <c r="AP257" s="15"/>
      <c r="AQ257" s="46"/>
      <c r="AR257" s="15"/>
      <c r="AS257" s="15"/>
      <c r="AT257" s="15"/>
      <c r="AU257" s="15"/>
      <c r="AV257" s="15"/>
      <c r="AW257" s="15"/>
      <c r="AX257" s="15"/>
    </row>
    <row r="258" spans="34:50" ht="16.5" customHeight="1">
      <c r="AH258" s="127"/>
      <c r="AI258" s="126"/>
      <c r="AJ258" s="128"/>
      <c r="AK258" s="126"/>
      <c r="AL258" s="136"/>
      <c r="AP258" s="15"/>
      <c r="AQ258" s="46"/>
      <c r="AR258" s="15"/>
      <c r="AS258" s="15"/>
      <c r="AT258" s="15"/>
      <c r="AU258" s="15"/>
      <c r="AV258" s="15"/>
      <c r="AW258" s="15"/>
      <c r="AX258" s="15"/>
    </row>
    <row r="259" spans="34:50" ht="16.5" customHeight="1">
      <c r="AH259" s="127"/>
      <c r="AI259" s="126"/>
      <c r="AJ259" s="128"/>
      <c r="AK259" s="126"/>
      <c r="AL259" s="136"/>
      <c r="AP259" s="15"/>
      <c r="AQ259" s="46"/>
      <c r="AR259" s="15"/>
      <c r="AS259" s="15"/>
      <c r="AT259" s="15"/>
      <c r="AU259" s="15"/>
      <c r="AV259" s="15"/>
      <c r="AW259" s="15"/>
      <c r="AX259" s="15"/>
    </row>
    <row r="260" spans="34:50" ht="16.5" customHeight="1">
      <c r="AH260" s="127"/>
      <c r="AI260" s="126"/>
      <c r="AJ260" s="128"/>
      <c r="AK260" s="126"/>
      <c r="AL260" s="136"/>
      <c r="AP260" s="15"/>
      <c r="AQ260" s="46"/>
      <c r="AR260" s="15"/>
      <c r="AS260" s="15"/>
      <c r="AT260" s="15"/>
      <c r="AU260" s="15"/>
      <c r="AV260" s="15"/>
      <c r="AW260" s="15"/>
      <c r="AX260" s="15"/>
    </row>
    <row r="261" spans="34:50" ht="16.5" customHeight="1">
      <c r="AH261" s="127"/>
      <c r="AI261" s="126"/>
      <c r="AJ261" s="128"/>
      <c r="AK261" s="126"/>
      <c r="AL261" s="136"/>
      <c r="AP261" s="15"/>
      <c r="AQ261" s="46"/>
      <c r="AR261" s="15"/>
      <c r="AS261" s="15"/>
      <c r="AT261" s="15"/>
      <c r="AU261" s="15"/>
      <c r="AV261" s="15"/>
      <c r="AW261" s="15"/>
      <c r="AX261" s="15"/>
    </row>
    <row r="262" spans="34:50" ht="16.5" customHeight="1">
      <c r="AH262" s="127"/>
      <c r="AI262" s="126"/>
      <c r="AJ262" s="128"/>
      <c r="AK262" s="126"/>
      <c r="AL262" s="136"/>
      <c r="AP262" s="15"/>
      <c r="AQ262" s="46"/>
      <c r="AR262" s="15"/>
      <c r="AS262" s="15"/>
      <c r="AT262" s="15"/>
      <c r="AU262" s="15"/>
      <c r="AV262" s="15"/>
      <c r="AW262" s="15"/>
      <c r="AX262" s="15"/>
    </row>
    <row r="263" spans="34:50" ht="16.5" customHeight="1">
      <c r="AH263" s="127"/>
      <c r="AI263" s="126"/>
      <c r="AJ263" s="128"/>
      <c r="AK263" s="126"/>
      <c r="AL263" s="136"/>
      <c r="AP263" s="15"/>
      <c r="AQ263" s="46"/>
      <c r="AR263" s="15"/>
      <c r="AS263" s="15"/>
      <c r="AT263" s="15"/>
      <c r="AU263" s="15"/>
      <c r="AV263" s="15"/>
      <c r="AW263" s="15"/>
      <c r="AX263" s="15"/>
    </row>
    <row r="264" spans="34:50" ht="16.5" customHeight="1">
      <c r="AH264" s="127"/>
      <c r="AI264" s="126"/>
      <c r="AJ264" s="128"/>
      <c r="AK264" s="126"/>
      <c r="AL264" s="136"/>
      <c r="AP264" s="15"/>
      <c r="AQ264" s="46"/>
      <c r="AR264" s="15"/>
      <c r="AS264" s="15"/>
      <c r="AT264" s="15"/>
      <c r="AU264" s="15"/>
      <c r="AV264" s="15"/>
      <c r="AW264" s="15"/>
      <c r="AX264" s="15"/>
    </row>
    <row r="265" spans="34:50" ht="16.5" customHeight="1">
      <c r="AH265" s="127"/>
      <c r="AI265" s="126"/>
      <c r="AJ265" s="128"/>
      <c r="AK265" s="126"/>
      <c r="AL265" s="136"/>
      <c r="AP265" s="15"/>
      <c r="AQ265" s="46"/>
      <c r="AR265" s="15"/>
      <c r="AS265" s="15"/>
      <c r="AT265" s="15"/>
      <c r="AU265" s="15"/>
      <c r="AV265" s="15"/>
      <c r="AW265" s="15"/>
      <c r="AX265" s="15"/>
    </row>
    <row r="266" spans="34:50" ht="16.5" customHeight="1">
      <c r="AH266" s="127"/>
      <c r="AI266" s="126"/>
      <c r="AJ266" s="128"/>
      <c r="AK266" s="126"/>
      <c r="AL266" s="136"/>
      <c r="AP266" s="15"/>
      <c r="AQ266" s="46"/>
      <c r="AR266" s="15"/>
      <c r="AS266" s="15"/>
      <c r="AT266" s="15"/>
      <c r="AU266" s="15"/>
      <c r="AV266" s="15"/>
      <c r="AW266" s="15"/>
      <c r="AX266" s="15"/>
    </row>
    <row r="267" spans="34:50" ht="16.5" customHeight="1">
      <c r="AH267" s="127"/>
      <c r="AI267" s="126"/>
      <c r="AJ267" s="128"/>
      <c r="AK267" s="126"/>
      <c r="AL267" s="136"/>
      <c r="AP267" s="15"/>
      <c r="AQ267" s="46"/>
      <c r="AR267" s="15"/>
      <c r="AS267" s="15"/>
      <c r="AT267" s="15"/>
      <c r="AU267" s="15"/>
      <c r="AV267" s="15"/>
      <c r="AW267" s="15"/>
      <c r="AX267" s="15"/>
    </row>
    <row r="268" spans="34:50" ht="16.5" customHeight="1">
      <c r="AH268" s="127"/>
      <c r="AI268" s="126"/>
      <c r="AJ268" s="128"/>
      <c r="AK268" s="126"/>
      <c r="AL268" s="136"/>
      <c r="AP268" s="15"/>
      <c r="AQ268" s="46"/>
      <c r="AR268" s="15"/>
      <c r="AS268" s="15"/>
      <c r="AT268" s="15"/>
      <c r="AU268" s="15"/>
      <c r="AV268" s="15"/>
      <c r="AW268" s="15"/>
      <c r="AX268" s="15"/>
    </row>
    <row r="269" spans="34:50" ht="16.5" customHeight="1">
      <c r="AH269" s="127"/>
      <c r="AI269" s="126"/>
      <c r="AJ269" s="128"/>
      <c r="AK269" s="126"/>
      <c r="AL269" s="136"/>
      <c r="AP269" s="15"/>
      <c r="AQ269" s="46"/>
      <c r="AR269" s="15"/>
      <c r="AS269" s="15"/>
      <c r="AT269" s="15"/>
      <c r="AU269" s="15"/>
      <c r="AV269" s="15"/>
      <c r="AW269" s="15"/>
      <c r="AX269" s="15"/>
    </row>
    <row r="270" spans="34:50" ht="16.5" customHeight="1">
      <c r="AH270" s="127"/>
      <c r="AI270" s="126"/>
      <c r="AJ270" s="128"/>
      <c r="AK270" s="126"/>
      <c r="AL270" s="136"/>
      <c r="AP270" s="15"/>
      <c r="AQ270" s="46"/>
      <c r="AR270" s="15"/>
      <c r="AS270" s="15"/>
      <c r="AT270" s="15"/>
      <c r="AU270" s="15"/>
      <c r="AV270" s="15"/>
      <c r="AW270" s="15"/>
      <c r="AX270" s="15"/>
    </row>
    <row r="271" spans="34:50" ht="16.5" customHeight="1">
      <c r="AH271" s="127"/>
      <c r="AI271" s="126"/>
      <c r="AJ271" s="128"/>
      <c r="AK271" s="126"/>
      <c r="AL271" s="136"/>
      <c r="AP271" s="15"/>
      <c r="AQ271" s="46"/>
      <c r="AR271" s="15"/>
      <c r="AS271" s="15"/>
      <c r="AT271" s="15"/>
      <c r="AU271" s="15"/>
      <c r="AV271" s="15"/>
      <c r="AW271" s="15"/>
      <c r="AX271" s="15"/>
    </row>
    <row r="272" spans="34:50" ht="16.5" customHeight="1">
      <c r="AH272" s="127"/>
      <c r="AI272" s="126"/>
      <c r="AJ272" s="128"/>
      <c r="AK272" s="126"/>
      <c r="AL272" s="136"/>
      <c r="AP272" s="15"/>
      <c r="AQ272" s="46"/>
      <c r="AR272" s="15"/>
      <c r="AS272" s="15"/>
      <c r="AT272" s="15"/>
      <c r="AU272" s="15"/>
      <c r="AV272" s="15"/>
      <c r="AW272" s="15"/>
      <c r="AX272" s="15"/>
    </row>
    <row r="273" spans="34:50" ht="16.5" customHeight="1">
      <c r="AH273" s="127"/>
      <c r="AI273" s="126"/>
      <c r="AJ273" s="128"/>
      <c r="AK273" s="126"/>
      <c r="AL273" s="136"/>
      <c r="AP273" s="15"/>
      <c r="AQ273" s="46"/>
      <c r="AR273" s="15"/>
      <c r="AS273" s="15"/>
      <c r="AT273" s="15"/>
      <c r="AU273" s="15"/>
      <c r="AV273" s="15"/>
      <c r="AW273" s="15"/>
      <c r="AX273" s="15"/>
    </row>
    <row r="274" spans="34:50" ht="16.5" customHeight="1">
      <c r="AH274" s="127"/>
      <c r="AI274" s="126"/>
      <c r="AJ274" s="128"/>
      <c r="AK274" s="126"/>
      <c r="AL274" s="136"/>
      <c r="AP274" s="15"/>
      <c r="AQ274" s="46"/>
      <c r="AR274" s="15"/>
      <c r="AS274" s="15"/>
      <c r="AT274" s="15"/>
      <c r="AU274" s="15"/>
      <c r="AV274" s="15"/>
      <c r="AW274" s="15"/>
      <c r="AX274" s="15"/>
    </row>
    <row r="275" spans="34:50" ht="16.5" customHeight="1">
      <c r="AH275" s="127"/>
      <c r="AI275" s="126"/>
      <c r="AJ275" s="128"/>
      <c r="AK275" s="126"/>
      <c r="AL275" s="136"/>
      <c r="AP275" s="15"/>
      <c r="AQ275" s="46"/>
      <c r="AR275" s="15"/>
      <c r="AS275" s="15"/>
      <c r="AT275" s="15"/>
      <c r="AU275" s="15"/>
      <c r="AV275" s="15"/>
      <c r="AW275" s="15"/>
      <c r="AX275" s="15"/>
    </row>
    <row r="276" spans="34:50" ht="16.5" customHeight="1">
      <c r="AH276" s="127"/>
      <c r="AI276" s="126"/>
      <c r="AJ276" s="128"/>
      <c r="AK276" s="126"/>
      <c r="AL276" s="136"/>
      <c r="AP276" s="15"/>
      <c r="AQ276" s="46"/>
      <c r="AR276" s="15"/>
      <c r="AS276" s="15"/>
      <c r="AT276" s="15"/>
      <c r="AU276" s="15"/>
      <c r="AV276" s="15"/>
      <c r="AW276" s="15"/>
      <c r="AX276" s="15"/>
    </row>
    <row r="277" spans="34:50" ht="16.5" customHeight="1">
      <c r="AH277" s="127"/>
      <c r="AI277" s="126"/>
      <c r="AJ277" s="128"/>
      <c r="AK277" s="126"/>
      <c r="AL277" s="136"/>
      <c r="AP277" s="15"/>
      <c r="AQ277" s="46"/>
      <c r="AR277" s="15"/>
      <c r="AS277" s="15"/>
      <c r="AT277" s="15"/>
      <c r="AU277" s="15"/>
      <c r="AV277" s="15"/>
      <c r="AW277" s="15"/>
      <c r="AX277" s="15"/>
    </row>
    <row r="278" spans="34:50" ht="16.5" customHeight="1">
      <c r="AH278" s="127"/>
      <c r="AI278" s="126"/>
      <c r="AJ278" s="128"/>
      <c r="AK278" s="126"/>
      <c r="AL278" s="136"/>
      <c r="AP278" s="15"/>
      <c r="AQ278" s="46"/>
      <c r="AR278" s="15"/>
      <c r="AS278" s="15"/>
      <c r="AT278" s="15"/>
      <c r="AU278" s="15"/>
      <c r="AV278" s="15"/>
      <c r="AW278" s="15"/>
      <c r="AX278" s="15"/>
    </row>
    <row r="279" spans="34:50" ht="16.5" customHeight="1">
      <c r="AH279" s="127"/>
      <c r="AI279" s="126"/>
      <c r="AJ279" s="128"/>
      <c r="AK279" s="126"/>
      <c r="AL279" s="136"/>
      <c r="AP279" s="15"/>
      <c r="AQ279" s="46"/>
      <c r="AR279" s="15"/>
      <c r="AS279" s="15"/>
      <c r="AT279" s="15"/>
      <c r="AU279" s="15"/>
      <c r="AV279" s="15"/>
      <c r="AW279" s="15"/>
      <c r="AX279" s="15"/>
    </row>
    <row r="280" spans="34:50" ht="16.5" customHeight="1">
      <c r="AH280" s="127"/>
      <c r="AI280" s="126"/>
      <c r="AJ280" s="128"/>
      <c r="AK280" s="126"/>
      <c r="AL280" s="136"/>
      <c r="AP280" s="15"/>
      <c r="AQ280" s="46"/>
      <c r="AR280" s="15"/>
      <c r="AS280" s="15"/>
      <c r="AT280" s="15"/>
      <c r="AU280" s="15"/>
      <c r="AV280" s="15"/>
      <c r="AW280" s="15"/>
      <c r="AX280" s="15"/>
    </row>
    <row r="281" spans="34:50" ht="16.5" customHeight="1">
      <c r="AH281" s="127"/>
      <c r="AI281" s="126"/>
      <c r="AJ281" s="128"/>
      <c r="AK281" s="126"/>
      <c r="AL281" s="136"/>
      <c r="AP281" s="15"/>
      <c r="AQ281" s="46"/>
      <c r="AR281" s="15"/>
      <c r="AS281" s="15"/>
      <c r="AT281" s="15"/>
      <c r="AU281" s="15"/>
      <c r="AV281" s="15"/>
      <c r="AW281" s="15"/>
      <c r="AX281" s="15"/>
    </row>
    <row r="282" spans="34:50" ht="16.5" customHeight="1">
      <c r="AH282" s="127"/>
      <c r="AI282" s="126"/>
      <c r="AJ282" s="128"/>
      <c r="AK282" s="126"/>
      <c r="AL282" s="136"/>
      <c r="AP282" s="15"/>
      <c r="AQ282" s="46"/>
      <c r="AR282" s="15"/>
      <c r="AS282" s="15"/>
      <c r="AT282" s="15"/>
      <c r="AU282" s="15"/>
      <c r="AV282" s="15"/>
      <c r="AW282" s="15"/>
      <c r="AX282" s="15"/>
    </row>
    <row r="283" spans="34:50" ht="16.5" customHeight="1">
      <c r="AH283" s="127"/>
      <c r="AI283" s="126"/>
      <c r="AJ283" s="128"/>
      <c r="AK283" s="126"/>
      <c r="AL283" s="136"/>
      <c r="AP283" s="15"/>
      <c r="AQ283" s="46"/>
      <c r="AR283" s="15"/>
      <c r="AS283" s="15"/>
      <c r="AT283" s="15"/>
      <c r="AU283" s="15"/>
      <c r="AV283" s="15"/>
      <c r="AW283" s="15"/>
      <c r="AX283" s="15"/>
    </row>
    <row r="284" spans="34:50" ht="16.5" customHeight="1">
      <c r="AH284" s="127"/>
      <c r="AI284" s="126"/>
      <c r="AJ284" s="128"/>
      <c r="AK284" s="126"/>
      <c r="AL284" s="136"/>
      <c r="AP284" s="15"/>
      <c r="AQ284" s="46"/>
      <c r="AR284" s="15"/>
      <c r="AS284" s="15"/>
      <c r="AT284" s="15"/>
      <c r="AU284" s="15"/>
      <c r="AV284" s="15"/>
      <c r="AW284" s="15"/>
      <c r="AX284" s="15"/>
    </row>
    <row r="285" spans="34:50" ht="16.5" customHeight="1">
      <c r="AH285" s="127"/>
      <c r="AI285" s="126"/>
      <c r="AJ285" s="128"/>
      <c r="AK285" s="126"/>
      <c r="AL285" s="136"/>
      <c r="AP285" s="15"/>
      <c r="AQ285" s="46"/>
      <c r="AR285" s="15"/>
      <c r="AS285" s="15"/>
      <c r="AT285" s="15"/>
      <c r="AU285" s="15"/>
      <c r="AV285" s="15"/>
      <c r="AW285" s="15"/>
      <c r="AX285" s="15"/>
    </row>
    <row r="286" spans="34:50" ht="16.5" customHeight="1">
      <c r="AH286" s="127"/>
      <c r="AI286" s="126"/>
      <c r="AJ286" s="128"/>
      <c r="AK286" s="126"/>
      <c r="AL286" s="136"/>
      <c r="AP286" s="15"/>
      <c r="AQ286" s="46"/>
      <c r="AR286" s="15"/>
      <c r="AS286" s="15"/>
      <c r="AT286" s="15"/>
      <c r="AU286" s="15"/>
      <c r="AV286" s="15"/>
      <c r="AW286" s="15"/>
      <c r="AX286" s="15"/>
    </row>
    <row r="287" spans="34:50" ht="16.5" customHeight="1">
      <c r="AH287" s="127"/>
      <c r="AI287" s="126"/>
      <c r="AJ287" s="128"/>
      <c r="AK287" s="126"/>
      <c r="AL287" s="136"/>
      <c r="AP287" s="15"/>
      <c r="AQ287" s="46"/>
      <c r="AR287" s="15"/>
      <c r="AS287" s="15"/>
      <c r="AT287" s="15"/>
      <c r="AU287" s="15"/>
      <c r="AV287" s="15"/>
      <c r="AW287" s="15"/>
      <c r="AX287" s="15"/>
    </row>
    <row r="288" spans="34:50" ht="16.5" customHeight="1">
      <c r="AH288" s="127"/>
      <c r="AI288" s="126"/>
      <c r="AJ288" s="128"/>
      <c r="AK288" s="126"/>
      <c r="AL288" s="136"/>
      <c r="AP288" s="15"/>
      <c r="AQ288" s="46"/>
      <c r="AR288" s="15"/>
      <c r="AS288" s="15"/>
      <c r="AT288" s="15"/>
      <c r="AU288" s="15"/>
      <c r="AV288" s="15"/>
      <c r="AW288" s="15"/>
      <c r="AX288" s="15"/>
    </row>
    <row r="289" spans="34:50" ht="16.5" customHeight="1">
      <c r="AH289" s="127"/>
      <c r="AI289" s="126"/>
      <c r="AJ289" s="128"/>
      <c r="AK289" s="126"/>
      <c r="AL289" s="136"/>
      <c r="AP289" s="15"/>
      <c r="AQ289" s="46"/>
      <c r="AR289" s="15"/>
      <c r="AS289" s="15"/>
      <c r="AT289" s="15"/>
      <c r="AU289" s="15"/>
      <c r="AV289" s="15"/>
      <c r="AW289" s="15"/>
      <c r="AX289" s="15"/>
    </row>
    <row r="290" spans="34:50" ht="16.5" customHeight="1">
      <c r="AH290" s="127"/>
      <c r="AI290" s="126"/>
      <c r="AJ290" s="128"/>
      <c r="AK290" s="126"/>
      <c r="AL290" s="136"/>
      <c r="AP290" s="15"/>
      <c r="AQ290" s="46"/>
      <c r="AR290" s="15"/>
      <c r="AS290" s="15"/>
      <c r="AT290" s="15"/>
      <c r="AU290" s="15"/>
      <c r="AV290" s="15"/>
      <c r="AW290" s="15"/>
      <c r="AX290" s="15"/>
    </row>
    <row r="291" spans="34:50" ht="16.5" customHeight="1">
      <c r="AH291" s="127"/>
      <c r="AI291" s="126"/>
      <c r="AJ291" s="128"/>
      <c r="AK291" s="126"/>
      <c r="AL291" s="136"/>
      <c r="AP291" s="15"/>
      <c r="AQ291" s="46"/>
      <c r="AR291" s="15"/>
      <c r="AS291" s="15"/>
      <c r="AT291" s="15"/>
      <c r="AU291" s="15"/>
      <c r="AV291" s="15"/>
      <c r="AW291" s="15"/>
      <c r="AX291" s="15"/>
    </row>
    <row r="292" spans="34:50" ht="16.5" customHeight="1">
      <c r="AH292" s="127"/>
      <c r="AI292" s="126"/>
      <c r="AJ292" s="128"/>
      <c r="AK292" s="126"/>
      <c r="AL292" s="136"/>
      <c r="AP292" s="15"/>
      <c r="AQ292" s="46"/>
      <c r="AR292" s="15"/>
      <c r="AS292" s="15"/>
      <c r="AT292" s="15"/>
      <c r="AU292" s="15"/>
      <c r="AV292" s="15"/>
      <c r="AW292" s="15"/>
      <c r="AX292" s="15"/>
    </row>
    <row r="293" spans="34:50" ht="16.5" customHeight="1">
      <c r="AH293" s="127"/>
      <c r="AI293" s="126"/>
      <c r="AJ293" s="128"/>
      <c r="AK293" s="126"/>
      <c r="AL293" s="136"/>
      <c r="AP293" s="15"/>
      <c r="AQ293" s="46"/>
      <c r="AR293" s="15"/>
      <c r="AS293" s="15"/>
      <c r="AT293" s="15"/>
      <c r="AU293" s="15"/>
      <c r="AV293" s="15"/>
      <c r="AW293" s="15"/>
      <c r="AX293" s="15"/>
    </row>
    <row r="294" spans="34:50" ht="16.5" customHeight="1">
      <c r="AH294" s="127"/>
      <c r="AI294" s="126"/>
      <c r="AJ294" s="128"/>
      <c r="AK294" s="126"/>
      <c r="AL294" s="136"/>
      <c r="AP294" s="15"/>
      <c r="AQ294" s="46"/>
      <c r="AR294" s="15"/>
      <c r="AS294" s="15"/>
      <c r="AT294" s="15"/>
      <c r="AU294" s="15"/>
      <c r="AV294" s="15"/>
      <c r="AW294" s="15"/>
      <c r="AX294" s="15"/>
    </row>
    <row r="295" spans="34:50" ht="16.5" customHeight="1">
      <c r="AH295" s="127"/>
      <c r="AI295" s="126"/>
      <c r="AJ295" s="128"/>
      <c r="AK295" s="126"/>
      <c r="AL295" s="136"/>
      <c r="AP295" s="15"/>
      <c r="AQ295" s="46"/>
      <c r="AR295" s="15"/>
      <c r="AS295" s="15"/>
      <c r="AT295" s="15"/>
      <c r="AU295" s="15"/>
      <c r="AV295" s="15"/>
      <c r="AW295" s="15"/>
      <c r="AX295" s="15"/>
    </row>
    <row r="296" spans="34:50" ht="16.5" customHeight="1">
      <c r="AH296" s="127"/>
      <c r="AI296" s="126"/>
      <c r="AJ296" s="128"/>
      <c r="AK296" s="126"/>
      <c r="AL296" s="136"/>
      <c r="AP296" s="15"/>
      <c r="AQ296" s="46"/>
      <c r="AR296" s="15"/>
      <c r="AS296" s="15"/>
      <c r="AT296" s="15"/>
      <c r="AU296" s="15"/>
      <c r="AV296" s="15"/>
      <c r="AW296" s="15"/>
      <c r="AX296" s="15"/>
    </row>
    <row r="297" spans="34:50" ht="16.5" customHeight="1">
      <c r="AH297" s="127"/>
      <c r="AI297" s="126"/>
      <c r="AJ297" s="128"/>
      <c r="AK297" s="126"/>
      <c r="AL297" s="136"/>
      <c r="AP297" s="15"/>
      <c r="AQ297" s="46"/>
      <c r="AR297" s="15"/>
      <c r="AS297" s="15"/>
      <c r="AT297" s="15"/>
      <c r="AU297" s="15"/>
      <c r="AV297" s="15"/>
      <c r="AW297" s="15"/>
      <c r="AX297" s="15"/>
    </row>
    <row r="298" spans="34:50" ht="16.5" customHeight="1">
      <c r="AH298" s="127"/>
      <c r="AI298" s="126"/>
      <c r="AJ298" s="128"/>
      <c r="AK298" s="126"/>
      <c r="AL298" s="136"/>
      <c r="AP298" s="15"/>
      <c r="AQ298" s="46"/>
      <c r="AR298" s="15"/>
      <c r="AS298" s="15"/>
      <c r="AT298" s="15"/>
      <c r="AU298" s="15"/>
      <c r="AV298" s="15"/>
      <c r="AW298" s="15"/>
      <c r="AX298" s="15"/>
    </row>
    <row r="299" spans="34:50" ht="16.5" customHeight="1">
      <c r="AH299" s="127"/>
      <c r="AI299" s="126"/>
      <c r="AJ299" s="128"/>
      <c r="AK299" s="126"/>
      <c r="AL299" s="136"/>
      <c r="AP299" s="15"/>
      <c r="AQ299" s="46"/>
      <c r="AR299" s="15"/>
      <c r="AS299" s="15"/>
      <c r="AT299" s="15"/>
      <c r="AU299" s="15"/>
      <c r="AV299" s="15"/>
      <c r="AW299" s="15"/>
      <c r="AX299" s="15"/>
    </row>
    <row r="300" spans="34:50" ht="16.5" customHeight="1">
      <c r="AH300" s="127"/>
      <c r="AI300" s="126"/>
      <c r="AJ300" s="128"/>
      <c r="AK300" s="126"/>
      <c r="AL300" s="136"/>
      <c r="AP300" s="15"/>
      <c r="AQ300" s="46"/>
      <c r="AR300" s="15"/>
      <c r="AS300" s="15"/>
      <c r="AT300" s="15"/>
      <c r="AU300" s="15"/>
      <c r="AV300" s="15"/>
      <c r="AW300" s="15"/>
      <c r="AX300" s="15"/>
    </row>
    <row r="301" spans="34:50" ht="16.5" customHeight="1">
      <c r="AH301" s="127"/>
      <c r="AI301" s="126"/>
      <c r="AJ301" s="128"/>
      <c r="AK301" s="126"/>
      <c r="AL301" s="136"/>
      <c r="AP301" s="15"/>
      <c r="AQ301" s="46"/>
      <c r="AR301" s="15"/>
      <c r="AS301" s="15"/>
      <c r="AT301" s="15"/>
      <c r="AU301" s="15"/>
      <c r="AV301" s="15"/>
      <c r="AW301" s="15"/>
      <c r="AX301" s="15"/>
    </row>
    <row r="302" spans="34:50" ht="16.5" customHeight="1">
      <c r="AH302" s="127"/>
      <c r="AI302" s="126"/>
      <c r="AJ302" s="128"/>
      <c r="AK302" s="126"/>
      <c r="AL302" s="136"/>
      <c r="AP302" s="15"/>
      <c r="AQ302" s="46"/>
      <c r="AR302" s="15"/>
      <c r="AS302" s="15"/>
      <c r="AT302" s="15"/>
      <c r="AU302" s="15"/>
      <c r="AV302" s="15"/>
      <c r="AW302" s="15"/>
      <c r="AX302" s="15"/>
    </row>
    <row r="303" spans="34:50" ht="16.5" customHeight="1">
      <c r="AH303" s="127"/>
      <c r="AI303" s="126"/>
      <c r="AJ303" s="128"/>
      <c r="AK303" s="126"/>
      <c r="AL303" s="136"/>
      <c r="AP303" s="15"/>
      <c r="AQ303" s="46"/>
      <c r="AR303" s="15"/>
      <c r="AS303" s="15"/>
      <c r="AT303" s="15"/>
      <c r="AU303" s="15"/>
      <c r="AV303" s="15"/>
      <c r="AW303" s="15"/>
      <c r="AX303" s="15"/>
    </row>
    <row r="304" spans="34:50" ht="16.5" customHeight="1">
      <c r="AH304" s="127"/>
      <c r="AI304" s="126"/>
      <c r="AJ304" s="128"/>
      <c r="AK304" s="126"/>
      <c r="AL304" s="136"/>
      <c r="AP304" s="15"/>
      <c r="AQ304" s="46"/>
      <c r="AR304" s="15"/>
      <c r="AS304" s="15"/>
      <c r="AT304" s="15"/>
      <c r="AU304" s="15"/>
      <c r="AV304" s="15"/>
      <c r="AW304" s="15"/>
      <c r="AX304" s="15"/>
    </row>
    <row r="305" spans="34:50" ht="16.5" customHeight="1">
      <c r="AH305" s="127"/>
      <c r="AI305" s="126"/>
      <c r="AJ305" s="128"/>
      <c r="AK305" s="126"/>
      <c r="AL305" s="136"/>
      <c r="AP305" s="15"/>
      <c r="AQ305" s="46"/>
      <c r="AR305" s="15"/>
      <c r="AS305" s="15"/>
      <c r="AT305" s="15"/>
      <c r="AU305" s="15"/>
      <c r="AV305" s="15"/>
      <c r="AW305" s="15"/>
      <c r="AX305" s="15"/>
    </row>
    <row r="306" spans="34:50" ht="16.5" customHeight="1">
      <c r="AH306" s="127"/>
      <c r="AI306" s="126"/>
      <c r="AJ306" s="128"/>
      <c r="AK306" s="126"/>
      <c r="AL306" s="136"/>
      <c r="AP306" s="15"/>
      <c r="AQ306" s="46"/>
      <c r="AR306" s="15"/>
      <c r="AS306" s="15"/>
      <c r="AT306" s="15"/>
      <c r="AU306" s="15"/>
      <c r="AV306" s="15"/>
      <c r="AW306" s="15"/>
      <c r="AX306" s="15"/>
    </row>
    <row r="307" spans="34:50" ht="16.5" customHeight="1">
      <c r="AH307" s="127"/>
      <c r="AI307" s="126"/>
      <c r="AJ307" s="128"/>
      <c r="AK307" s="126"/>
      <c r="AL307" s="136"/>
      <c r="AP307" s="15"/>
      <c r="AQ307" s="46"/>
      <c r="AR307" s="15"/>
      <c r="AS307" s="15"/>
      <c r="AT307" s="15"/>
      <c r="AU307" s="15"/>
      <c r="AV307" s="15"/>
      <c r="AW307" s="15"/>
      <c r="AX307" s="15"/>
    </row>
    <row r="308" spans="34:50" ht="16.5" customHeight="1">
      <c r="AH308" s="127"/>
      <c r="AI308" s="126"/>
      <c r="AJ308" s="128"/>
      <c r="AK308" s="126"/>
      <c r="AL308" s="136"/>
      <c r="AP308" s="15"/>
      <c r="AQ308" s="46"/>
      <c r="AR308" s="15"/>
      <c r="AS308" s="15"/>
      <c r="AT308" s="15"/>
      <c r="AU308" s="15"/>
      <c r="AV308" s="15"/>
      <c r="AW308" s="15"/>
      <c r="AX308" s="15"/>
    </row>
    <row r="309" spans="34:50" ht="13.5">
      <c r="AH309" s="127"/>
      <c r="AI309" s="126"/>
      <c r="AJ309" s="128"/>
      <c r="AK309" s="126"/>
      <c r="AL309" s="136"/>
      <c r="AP309" s="15"/>
      <c r="AQ309" s="46"/>
      <c r="AR309" s="15"/>
      <c r="AS309" s="15"/>
      <c r="AT309" s="15"/>
      <c r="AU309" s="15"/>
      <c r="AV309" s="15"/>
      <c r="AW309" s="15"/>
      <c r="AX309" s="15"/>
    </row>
    <row r="310" spans="34:50" ht="13.5">
      <c r="AH310" s="127"/>
      <c r="AI310" s="126"/>
      <c r="AJ310" s="128"/>
      <c r="AK310" s="126"/>
      <c r="AL310" s="136"/>
      <c r="AP310" s="15"/>
      <c r="AQ310" s="46"/>
      <c r="AR310" s="15"/>
      <c r="AS310" s="15"/>
      <c r="AT310" s="15"/>
      <c r="AU310" s="15"/>
      <c r="AV310" s="15"/>
      <c r="AW310" s="15"/>
      <c r="AX310" s="15"/>
    </row>
    <row r="311" spans="34:50" ht="13.5">
      <c r="AH311" s="127"/>
      <c r="AI311" s="126"/>
      <c r="AJ311" s="128"/>
      <c r="AK311" s="126"/>
      <c r="AL311" s="136"/>
      <c r="AP311" s="15"/>
      <c r="AQ311" s="46"/>
      <c r="AR311" s="15"/>
      <c r="AS311" s="15"/>
      <c r="AT311" s="15"/>
      <c r="AU311" s="15"/>
      <c r="AV311" s="15"/>
      <c r="AW311" s="15"/>
      <c r="AX311" s="15"/>
    </row>
    <row r="312" spans="34:50" ht="13.5">
      <c r="AH312" s="127"/>
      <c r="AI312" s="126"/>
      <c r="AJ312" s="128"/>
      <c r="AK312" s="126"/>
      <c r="AL312" s="136"/>
      <c r="AP312" s="15"/>
      <c r="AQ312" s="46"/>
      <c r="AR312" s="15"/>
      <c r="AS312" s="15"/>
      <c r="AT312" s="15"/>
      <c r="AU312" s="15"/>
      <c r="AV312" s="15"/>
      <c r="AW312" s="15"/>
      <c r="AX312" s="15"/>
    </row>
    <row r="313" spans="34:50" ht="13.5">
      <c r="AH313" s="127"/>
      <c r="AI313" s="126"/>
      <c r="AJ313" s="128"/>
      <c r="AK313" s="126"/>
      <c r="AL313" s="136"/>
      <c r="AP313" s="15"/>
      <c r="AQ313" s="46"/>
      <c r="AR313" s="15"/>
      <c r="AS313" s="15"/>
      <c r="AT313" s="15"/>
      <c r="AU313" s="15"/>
      <c r="AV313" s="15"/>
      <c r="AW313" s="15"/>
      <c r="AX313" s="15"/>
    </row>
    <row r="314" spans="34:50" ht="13.5">
      <c r="AH314" s="127"/>
      <c r="AI314" s="126"/>
      <c r="AJ314" s="128"/>
      <c r="AK314" s="126"/>
      <c r="AL314" s="136"/>
      <c r="AP314" s="15"/>
      <c r="AQ314" s="46"/>
      <c r="AR314" s="15"/>
      <c r="AS314" s="15"/>
      <c r="AT314" s="15"/>
      <c r="AU314" s="15"/>
      <c r="AV314" s="15"/>
      <c r="AW314" s="15"/>
      <c r="AX314" s="15"/>
    </row>
    <row r="315" spans="34:50" ht="13.5">
      <c r="AH315" s="127"/>
      <c r="AI315" s="126"/>
      <c r="AJ315" s="128"/>
      <c r="AK315" s="126"/>
      <c r="AL315" s="136"/>
      <c r="AP315" s="15"/>
      <c r="AQ315" s="46"/>
      <c r="AR315" s="15"/>
      <c r="AS315" s="15"/>
      <c r="AT315" s="15"/>
      <c r="AU315" s="15"/>
      <c r="AV315" s="15"/>
      <c r="AW315" s="15"/>
      <c r="AX315" s="15"/>
    </row>
    <row r="316" spans="34:50" ht="13.5">
      <c r="AH316" s="127"/>
      <c r="AI316" s="126"/>
      <c r="AJ316" s="128"/>
      <c r="AK316" s="126"/>
      <c r="AL316" s="136"/>
      <c r="AP316" s="15"/>
      <c r="AQ316" s="46"/>
      <c r="AR316" s="15"/>
      <c r="AS316" s="15"/>
      <c r="AT316" s="15"/>
      <c r="AU316" s="15"/>
      <c r="AV316" s="15"/>
      <c r="AW316" s="15"/>
      <c r="AX316" s="15"/>
    </row>
    <row r="317" spans="34:50" ht="13.5">
      <c r="AH317" s="127"/>
      <c r="AI317" s="126"/>
      <c r="AJ317" s="128"/>
      <c r="AK317" s="126"/>
      <c r="AL317" s="136"/>
      <c r="AP317" s="15"/>
      <c r="AQ317" s="46"/>
      <c r="AR317" s="15"/>
      <c r="AS317" s="15"/>
      <c r="AT317" s="15"/>
      <c r="AU317" s="15"/>
      <c r="AV317" s="15"/>
      <c r="AW317" s="15"/>
      <c r="AX317" s="15"/>
    </row>
    <row r="318" spans="34:50" ht="13.5">
      <c r="AH318" s="127"/>
      <c r="AI318" s="126"/>
      <c r="AJ318" s="128"/>
      <c r="AK318" s="126"/>
      <c r="AL318" s="136"/>
      <c r="AP318" s="15"/>
      <c r="AQ318" s="46"/>
      <c r="AR318" s="15"/>
      <c r="AS318" s="15"/>
      <c r="AT318" s="15"/>
      <c r="AU318" s="15"/>
      <c r="AV318" s="15"/>
      <c r="AW318" s="15"/>
      <c r="AX318" s="15"/>
    </row>
    <row r="319" spans="34:50" ht="13.5">
      <c r="AH319" s="127"/>
      <c r="AI319" s="126"/>
      <c r="AJ319" s="128"/>
      <c r="AK319" s="126"/>
      <c r="AL319" s="136"/>
      <c r="AP319" s="15"/>
      <c r="AQ319" s="46"/>
      <c r="AR319" s="15"/>
      <c r="AS319" s="15"/>
      <c r="AT319" s="15"/>
      <c r="AU319" s="15"/>
      <c r="AV319" s="15"/>
      <c r="AW319" s="15"/>
      <c r="AX319" s="15"/>
    </row>
    <row r="320" spans="34:50" ht="13.5">
      <c r="AH320" s="127"/>
      <c r="AI320" s="126"/>
      <c r="AJ320" s="128"/>
      <c r="AK320" s="126"/>
      <c r="AL320" s="136"/>
      <c r="AP320" s="15"/>
      <c r="AQ320" s="46"/>
      <c r="AR320" s="15"/>
      <c r="AS320" s="15"/>
      <c r="AT320" s="15"/>
      <c r="AU320" s="15"/>
      <c r="AV320" s="15"/>
      <c r="AW320" s="15"/>
      <c r="AX320" s="15"/>
    </row>
    <row r="321" spans="34:50" ht="13.5">
      <c r="AH321" s="127"/>
      <c r="AI321" s="126"/>
      <c r="AJ321" s="128"/>
      <c r="AK321" s="126"/>
      <c r="AL321" s="136"/>
      <c r="AP321" s="15"/>
      <c r="AQ321" s="46"/>
      <c r="AR321" s="15"/>
      <c r="AS321" s="15"/>
      <c r="AT321" s="15"/>
      <c r="AU321" s="15"/>
      <c r="AV321" s="15"/>
      <c r="AW321" s="15"/>
      <c r="AX321" s="15"/>
    </row>
    <row r="322" spans="34:50" ht="13.5">
      <c r="AH322" s="127"/>
      <c r="AI322" s="126"/>
      <c r="AJ322" s="128"/>
      <c r="AK322" s="126"/>
      <c r="AL322" s="136"/>
      <c r="AP322" s="15"/>
      <c r="AQ322" s="46"/>
      <c r="AR322" s="15"/>
      <c r="AS322" s="15"/>
      <c r="AT322" s="15"/>
      <c r="AU322" s="15"/>
      <c r="AV322" s="15"/>
      <c r="AW322" s="15"/>
      <c r="AX322" s="15"/>
    </row>
    <row r="323" spans="34:50" ht="13.5">
      <c r="AH323" s="127"/>
      <c r="AI323" s="126"/>
      <c r="AJ323" s="128"/>
      <c r="AK323" s="126"/>
      <c r="AL323" s="136"/>
      <c r="AP323" s="15"/>
      <c r="AQ323" s="46"/>
      <c r="AR323" s="15"/>
      <c r="AS323" s="15"/>
      <c r="AT323" s="15"/>
      <c r="AU323" s="15"/>
      <c r="AV323" s="15"/>
      <c r="AW323" s="15"/>
      <c r="AX323" s="15"/>
    </row>
    <row r="324" spans="34:50" ht="13.5">
      <c r="AH324" s="127"/>
      <c r="AI324" s="126"/>
      <c r="AJ324" s="128"/>
      <c r="AK324" s="126"/>
      <c r="AL324" s="136"/>
      <c r="AP324" s="15"/>
      <c r="AQ324" s="46"/>
      <c r="AR324" s="15"/>
      <c r="AS324" s="15"/>
      <c r="AT324" s="15"/>
      <c r="AU324" s="15"/>
      <c r="AV324" s="15"/>
      <c r="AW324" s="15"/>
      <c r="AX324" s="15"/>
    </row>
    <row r="325" spans="34:50" ht="13.5">
      <c r="AH325" s="127"/>
      <c r="AI325" s="126"/>
      <c r="AJ325" s="128"/>
      <c r="AK325" s="126"/>
      <c r="AL325" s="136"/>
      <c r="AP325" s="15"/>
      <c r="AQ325" s="46"/>
      <c r="AR325" s="15"/>
      <c r="AS325" s="15"/>
      <c r="AT325" s="15"/>
      <c r="AU325" s="15"/>
      <c r="AV325" s="15"/>
      <c r="AW325" s="15"/>
      <c r="AX325" s="15"/>
    </row>
    <row r="326" spans="34:50" ht="13.5">
      <c r="AH326" s="127"/>
      <c r="AI326" s="126"/>
      <c r="AJ326" s="128"/>
      <c r="AK326" s="126"/>
      <c r="AL326" s="136"/>
      <c r="AP326" s="15"/>
      <c r="AQ326" s="46"/>
      <c r="AR326" s="15"/>
      <c r="AS326" s="15"/>
      <c r="AT326" s="15"/>
      <c r="AU326" s="15"/>
      <c r="AV326" s="15"/>
      <c r="AW326" s="15"/>
      <c r="AX326" s="15"/>
    </row>
    <row r="327" spans="34:50" ht="13.5">
      <c r="AH327" s="127"/>
      <c r="AI327" s="126"/>
      <c r="AJ327" s="128"/>
      <c r="AK327" s="126"/>
      <c r="AL327" s="136"/>
      <c r="AP327" s="15"/>
      <c r="AQ327" s="46"/>
      <c r="AR327" s="15"/>
      <c r="AS327" s="15"/>
      <c r="AT327" s="15"/>
      <c r="AU327" s="15"/>
      <c r="AV327" s="15"/>
      <c r="AW327" s="15"/>
      <c r="AX327" s="15"/>
    </row>
    <row r="328" spans="34:50" ht="13.5">
      <c r="AH328" s="127"/>
      <c r="AI328" s="126"/>
      <c r="AJ328" s="128"/>
      <c r="AK328" s="126"/>
      <c r="AL328" s="136"/>
      <c r="AP328" s="15"/>
      <c r="AQ328" s="46"/>
      <c r="AR328" s="15"/>
      <c r="AS328" s="15"/>
      <c r="AT328" s="15"/>
      <c r="AU328" s="15"/>
      <c r="AV328" s="15"/>
      <c r="AW328" s="15"/>
      <c r="AX328" s="15"/>
    </row>
    <row r="329" spans="34:50" ht="13.5">
      <c r="AH329" s="127"/>
      <c r="AI329" s="126"/>
      <c r="AJ329" s="128"/>
      <c r="AK329" s="126"/>
      <c r="AL329" s="136"/>
      <c r="AP329" s="15"/>
      <c r="AQ329" s="46"/>
      <c r="AR329" s="15"/>
      <c r="AS329" s="15"/>
      <c r="AT329" s="15"/>
      <c r="AU329" s="15"/>
      <c r="AV329" s="15"/>
      <c r="AW329" s="15"/>
      <c r="AX329" s="15"/>
    </row>
    <row r="330" spans="34:50" ht="13.5">
      <c r="AH330" s="127"/>
      <c r="AI330" s="126"/>
      <c r="AJ330" s="128"/>
      <c r="AK330" s="126"/>
      <c r="AL330" s="136"/>
      <c r="AP330" s="15"/>
      <c r="AQ330" s="46"/>
      <c r="AR330" s="15"/>
      <c r="AS330" s="15"/>
      <c r="AT330" s="15"/>
      <c r="AU330" s="15"/>
      <c r="AV330" s="15"/>
      <c r="AW330" s="15"/>
      <c r="AX330" s="15"/>
    </row>
    <row r="331" spans="34:50" ht="13.5">
      <c r="AH331" s="127"/>
      <c r="AI331" s="126"/>
      <c r="AJ331" s="128"/>
      <c r="AK331" s="126"/>
      <c r="AL331" s="136"/>
      <c r="AP331" s="15"/>
      <c r="AQ331" s="46"/>
      <c r="AR331" s="15"/>
      <c r="AS331" s="15"/>
      <c r="AT331" s="15"/>
      <c r="AU331" s="15"/>
      <c r="AV331" s="15"/>
      <c r="AW331" s="15"/>
      <c r="AX331" s="15"/>
    </row>
    <row r="332" spans="34:50" ht="13.5">
      <c r="AH332" s="127"/>
      <c r="AI332" s="126"/>
      <c r="AJ332" s="128"/>
      <c r="AK332" s="126"/>
      <c r="AL332" s="136"/>
      <c r="AP332" s="15"/>
      <c r="AQ332" s="46"/>
      <c r="AR332" s="15"/>
      <c r="AS332" s="15"/>
      <c r="AT332" s="15"/>
      <c r="AU332" s="15"/>
      <c r="AV332" s="15"/>
      <c r="AW332" s="15"/>
      <c r="AX332" s="15"/>
    </row>
    <row r="333" spans="34:50" ht="13.5">
      <c r="AH333" s="127"/>
      <c r="AI333" s="126"/>
      <c r="AJ333" s="128"/>
      <c r="AK333" s="126"/>
      <c r="AL333" s="136"/>
      <c r="AP333" s="15"/>
      <c r="AQ333" s="46"/>
      <c r="AR333" s="15"/>
      <c r="AS333" s="15"/>
      <c r="AT333" s="15"/>
      <c r="AU333" s="15"/>
      <c r="AV333" s="15"/>
      <c r="AW333" s="15"/>
      <c r="AX333" s="15"/>
    </row>
    <row r="334" spans="34:50" ht="13.5">
      <c r="AH334" s="127"/>
      <c r="AI334" s="126"/>
      <c r="AJ334" s="128"/>
      <c r="AK334" s="126"/>
      <c r="AL334" s="136"/>
      <c r="AP334" s="15"/>
      <c r="AQ334" s="46"/>
      <c r="AR334" s="15"/>
      <c r="AS334" s="15"/>
      <c r="AT334" s="15"/>
      <c r="AU334" s="15"/>
      <c r="AV334" s="15"/>
      <c r="AW334" s="15"/>
      <c r="AX334" s="15"/>
    </row>
    <row r="335" spans="34:50" ht="13.5">
      <c r="AH335" s="127"/>
      <c r="AI335" s="126"/>
      <c r="AJ335" s="128"/>
      <c r="AK335" s="126"/>
      <c r="AL335" s="136"/>
      <c r="AP335" s="15"/>
      <c r="AQ335" s="46"/>
      <c r="AR335" s="15"/>
      <c r="AS335" s="15"/>
      <c r="AT335" s="15"/>
      <c r="AU335" s="15"/>
      <c r="AV335" s="15"/>
      <c r="AW335" s="15"/>
      <c r="AX335" s="15"/>
    </row>
    <row r="336" spans="34:50" ht="13.5">
      <c r="AH336" s="127"/>
      <c r="AI336" s="126"/>
      <c r="AJ336" s="128"/>
      <c r="AK336" s="126"/>
      <c r="AL336" s="136"/>
      <c r="AP336" s="15"/>
      <c r="AQ336" s="46"/>
      <c r="AR336" s="15"/>
      <c r="AS336" s="15"/>
      <c r="AT336" s="15"/>
      <c r="AU336" s="15"/>
      <c r="AV336" s="15"/>
      <c r="AW336" s="15"/>
      <c r="AX336" s="15"/>
    </row>
    <row r="337" spans="34:50" ht="13.5">
      <c r="AH337" s="127"/>
      <c r="AI337" s="126"/>
      <c r="AJ337" s="128"/>
      <c r="AK337" s="126"/>
      <c r="AL337" s="136"/>
      <c r="AP337" s="15"/>
      <c r="AQ337" s="46"/>
      <c r="AR337" s="15"/>
      <c r="AS337" s="15"/>
      <c r="AT337" s="15"/>
      <c r="AU337" s="15"/>
      <c r="AV337" s="15"/>
      <c r="AW337" s="15"/>
      <c r="AX337" s="15"/>
    </row>
    <row r="338" spans="34:50" ht="13.5">
      <c r="AH338" s="127"/>
      <c r="AI338" s="126"/>
      <c r="AJ338" s="128"/>
      <c r="AK338" s="126"/>
      <c r="AL338" s="136"/>
      <c r="AP338" s="15"/>
      <c r="AQ338" s="46"/>
      <c r="AR338" s="15"/>
      <c r="AS338" s="15"/>
      <c r="AT338" s="15"/>
      <c r="AU338" s="15"/>
      <c r="AV338" s="15"/>
      <c r="AW338" s="15"/>
      <c r="AX338" s="15"/>
    </row>
    <row r="339" spans="34:50" ht="13.5">
      <c r="AH339" s="127"/>
      <c r="AI339" s="126"/>
      <c r="AJ339" s="128"/>
      <c r="AK339" s="126"/>
      <c r="AL339" s="136"/>
      <c r="AP339" s="15"/>
      <c r="AQ339" s="46"/>
      <c r="AR339" s="15"/>
      <c r="AS339" s="15"/>
      <c r="AT339" s="15"/>
      <c r="AU339" s="15"/>
      <c r="AV339" s="15"/>
      <c r="AW339" s="15"/>
      <c r="AX339" s="15"/>
    </row>
    <row r="340" spans="34:38" ht="13.5">
      <c r="AH340" s="127"/>
      <c r="AI340" s="126"/>
      <c r="AJ340" s="128"/>
      <c r="AK340" s="126"/>
      <c r="AL340" s="136"/>
    </row>
    <row r="341" spans="34:38" ht="13.5">
      <c r="AH341" s="127"/>
      <c r="AI341" s="126"/>
      <c r="AJ341" s="128"/>
      <c r="AK341" s="126"/>
      <c r="AL341" s="136"/>
    </row>
    <row r="342" spans="34:38" ht="13.5">
      <c r="AH342" s="127"/>
      <c r="AI342" s="126"/>
      <c r="AJ342" s="128"/>
      <c r="AK342" s="126"/>
      <c r="AL342" s="136"/>
    </row>
    <row r="343" spans="34:38" ht="13.5">
      <c r="AH343" s="127"/>
      <c r="AI343" s="126"/>
      <c r="AJ343" s="128"/>
      <c r="AK343" s="126"/>
      <c r="AL343" s="136"/>
    </row>
    <row r="344" spans="34:38" ht="13.5">
      <c r="AH344" s="127"/>
      <c r="AI344" s="126"/>
      <c r="AJ344" s="128"/>
      <c r="AK344" s="126"/>
      <c r="AL344" s="136"/>
    </row>
    <row r="345" spans="34:38" ht="13.5">
      <c r="AH345" s="127"/>
      <c r="AI345" s="126"/>
      <c r="AJ345" s="128"/>
      <c r="AK345" s="126"/>
      <c r="AL345" s="136"/>
    </row>
    <row r="346" spans="34:38" ht="13.5">
      <c r="AH346" s="127"/>
      <c r="AI346" s="126"/>
      <c r="AJ346" s="128"/>
      <c r="AK346" s="126"/>
      <c r="AL346" s="136"/>
    </row>
    <row r="347" spans="34:38" ht="13.5">
      <c r="AH347" s="127"/>
      <c r="AI347" s="126"/>
      <c r="AJ347" s="128"/>
      <c r="AK347" s="126"/>
      <c r="AL347" s="136"/>
    </row>
    <row r="348" spans="34:38" ht="13.5">
      <c r="AH348" s="127"/>
      <c r="AI348" s="126"/>
      <c r="AJ348" s="128"/>
      <c r="AK348" s="126"/>
      <c r="AL348" s="136"/>
    </row>
    <row r="349" spans="34:38" ht="13.5">
      <c r="AH349" s="127"/>
      <c r="AI349" s="126"/>
      <c r="AJ349" s="128"/>
      <c r="AK349" s="126"/>
      <c r="AL349" s="136"/>
    </row>
    <row r="350" spans="34:38" ht="13.5">
      <c r="AH350" s="127"/>
      <c r="AI350" s="126"/>
      <c r="AJ350" s="128"/>
      <c r="AK350" s="126"/>
      <c r="AL350" s="136"/>
    </row>
    <row r="351" spans="34:38" ht="13.5">
      <c r="AH351" s="127"/>
      <c r="AI351" s="126"/>
      <c r="AJ351" s="128"/>
      <c r="AK351" s="126"/>
      <c r="AL351" s="136"/>
    </row>
    <row r="352" spans="34:38" ht="13.5">
      <c r="AH352" s="127"/>
      <c r="AI352" s="126"/>
      <c r="AJ352" s="128"/>
      <c r="AK352" s="126"/>
      <c r="AL352" s="136"/>
    </row>
    <row r="353" spans="34:38" ht="13.5">
      <c r="AH353" s="127"/>
      <c r="AI353" s="126"/>
      <c r="AJ353" s="128"/>
      <c r="AK353" s="126"/>
      <c r="AL353" s="136"/>
    </row>
    <row r="354" spans="34:38" ht="13.5">
      <c r="AH354" s="127"/>
      <c r="AI354" s="126"/>
      <c r="AJ354" s="128"/>
      <c r="AK354" s="126"/>
      <c r="AL354" s="136"/>
    </row>
    <row r="355" spans="34:38" ht="13.5">
      <c r="AH355" s="127"/>
      <c r="AI355" s="126"/>
      <c r="AJ355" s="128"/>
      <c r="AK355" s="126"/>
      <c r="AL355" s="136"/>
    </row>
    <row r="356" spans="34:38" ht="13.5">
      <c r="AH356" s="127"/>
      <c r="AI356" s="126"/>
      <c r="AJ356" s="128"/>
      <c r="AK356" s="126"/>
      <c r="AL356" s="136"/>
    </row>
    <row r="357" spans="34:38" ht="13.5">
      <c r="AH357" s="127"/>
      <c r="AI357" s="126"/>
      <c r="AJ357" s="128"/>
      <c r="AK357" s="126"/>
      <c r="AL357" s="136"/>
    </row>
    <row r="358" spans="34:38" ht="13.5">
      <c r="AH358" s="127"/>
      <c r="AI358" s="126"/>
      <c r="AJ358" s="128"/>
      <c r="AK358" s="126"/>
      <c r="AL358" s="136"/>
    </row>
    <row r="359" spans="34:38" ht="13.5">
      <c r="AH359" s="127"/>
      <c r="AI359" s="126"/>
      <c r="AJ359" s="128"/>
      <c r="AK359" s="126"/>
      <c r="AL359" s="136"/>
    </row>
    <row r="360" spans="34:38" ht="13.5">
      <c r="AH360" s="127"/>
      <c r="AI360" s="126"/>
      <c r="AJ360" s="128"/>
      <c r="AK360" s="126"/>
      <c r="AL360" s="136"/>
    </row>
    <row r="361" spans="34:38" ht="13.5">
      <c r="AH361" s="127"/>
      <c r="AI361" s="126"/>
      <c r="AJ361" s="128"/>
      <c r="AK361" s="126"/>
      <c r="AL361" s="136"/>
    </row>
    <row r="362" spans="34:38" ht="13.5">
      <c r="AH362" s="127"/>
      <c r="AI362" s="126"/>
      <c r="AJ362" s="128"/>
      <c r="AK362" s="126"/>
      <c r="AL362" s="136"/>
    </row>
    <row r="363" spans="34:38" ht="13.5">
      <c r="AH363" s="127"/>
      <c r="AI363" s="126"/>
      <c r="AJ363" s="128"/>
      <c r="AK363" s="126"/>
      <c r="AL363" s="136"/>
    </row>
    <row r="364" spans="34:38" ht="13.5">
      <c r="AH364" s="127"/>
      <c r="AI364" s="126"/>
      <c r="AJ364" s="128"/>
      <c r="AK364" s="126"/>
      <c r="AL364" s="136"/>
    </row>
    <row r="365" spans="34:38" ht="13.5">
      <c r="AH365" s="127"/>
      <c r="AI365" s="126"/>
      <c r="AJ365" s="128"/>
      <c r="AK365" s="126"/>
      <c r="AL365" s="136"/>
    </row>
    <row r="366" spans="34:38" ht="13.5">
      <c r="AH366" s="127"/>
      <c r="AI366" s="126"/>
      <c r="AJ366" s="128"/>
      <c r="AK366" s="126"/>
      <c r="AL366" s="136"/>
    </row>
    <row r="367" spans="34:38" ht="13.5">
      <c r="AH367" s="127"/>
      <c r="AI367" s="126"/>
      <c r="AJ367" s="128"/>
      <c r="AK367" s="126"/>
      <c r="AL367" s="136"/>
    </row>
    <row r="368" spans="34:38" ht="13.5">
      <c r="AH368" s="127"/>
      <c r="AI368" s="126"/>
      <c r="AJ368" s="128"/>
      <c r="AK368" s="126"/>
      <c r="AL368" s="136"/>
    </row>
    <row r="369" spans="34:38" ht="13.5">
      <c r="AH369" s="127"/>
      <c r="AI369" s="126"/>
      <c r="AJ369" s="128"/>
      <c r="AK369" s="126"/>
      <c r="AL369" s="136"/>
    </row>
    <row r="370" spans="34:38" ht="13.5">
      <c r="AH370" s="127"/>
      <c r="AI370" s="126"/>
      <c r="AJ370" s="128"/>
      <c r="AK370" s="126"/>
      <c r="AL370" s="136"/>
    </row>
    <row r="371" spans="34:38" ht="13.5">
      <c r="AH371" s="127"/>
      <c r="AI371" s="126"/>
      <c r="AJ371" s="128"/>
      <c r="AK371" s="126"/>
      <c r="AL371" s="136"/>
    </row>
    <row r="372" spans="34:38" ht="13.5">
      <c r="AH372" s="127"/>
      <c r="AI372" s="126"/>
      <c r="AJ372" s="128"/>
      <c r="AK372" s="126"/>
      <c r="AL372" s="136"/>
    </row>
    <row r="373" spans="34:38" ht="13.5">
      <c r="AH373" s="127"/>
      <c r="AI373" s="126"/>
      <c r="AJ373" s="128"/>
      <c r="AK373" s="126"/>
      <c r="AL373" s="136"/>
    </row>
    <row r="374" spans="34:38" ht="13.5">
      <c r="AH374" s="127"/>
      <c r="AI374" s="126"/>
      <c r="AJ374" s="128"/>
      <c r="AK374" s="126"/>
      <c r="AL374" s="136"/>
    </row>
    <row r="375" spans="34:38" ht="13.5">
      <c r="AH375" s="127"/>
      <c r="AI375" s="126"/>
      <c r="AJ375" s="128"/>
      <c r="AK375" s="126"/>
      <c r="AL375" s="136"/>
    </row>
    <row r="376" spans="34:38" ht="13.5">
      <c r="AH376" s="127"/>
      <c r="AI376" s="126"/>
      <c r="AJ376" s="128"/>
      <c r="AK376" s="126"/>
      <c r="AL376" s="136"/>
    </row>
    <row r="377" spans="34:38" ht="13.5">
      <c r="AH377" s="127"/>
      <c r="AI377" s="126"/>
      <c r="AJ377" s="128"/>
      <c r="AK377" s="126"/>
      <c r="AL377" s="136"/>
    </row>
    <row r="378" spans="34:38" ht="13.5">
      <c r="AH378" s="127"/>
      <c r="AI378" s="126"/>
      <c r="AJ378" s="128"/>
      <c r="AK378" s="126"/>
      <c r="AL378" s="136"/>
    </row>
    <row r="379" spans="34:38" ht="13.5">
      <c r="AH379" s="127"/>
      <c r="AI379" s="126"/>
      <c r="AJ379" s="128"/>
      <c r="AK379" s="126"/>
      <c r="AL379" s="136"/>
    </row>
    <row r="380" spans="34:38" ht="13.5">
      <c r="AH380" s="127"/>
      <c r="AI380" s="126"/>
      <c r="AJ380" s="128"/>
      <c r="AK380" s="126"/>
      <c r="AL380" s="136"/>
    </row>
    <row r="381" spans="34:38" ht="13.5">
      <c r="AH381" s="127"/>
      <c r="AI381" s="126"/>
      <c r="AJ381" s="128"/>
      <c r="AK381" s="126"/>
      <c r="AL381" s="136"/>
    </row>
    <row r="382" spans="34:38" ht="13.5">
      <c r="AH382" s="127"/>
      <c r="AI382" s="126"/>
      <c r="AJ382" s="128"/>
      <c r="AK382" s="126"/>
      <c r="AL382" s="136"/>
    </row>
  </sheetData>
  <sheetProtection/>
  <printOptions horizontalCentered="1"/>
  <pageMargins left="0" right="0" top="0.65" bottom="0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　博</dc:creator>
  <cp:keywords/>
  <dc:description/>
  <cp:lastModifiedBy>User</cp:lastModifiedBy>
  <cp:lastPrinted>2007-08-05T15:34:29Z</cp:lastPrinted>
  <dcterms:created xsi:type="dcterms:W3CDTF">2002-03-30T00:00:44Z</dcterms:created>
  <dcterms:modified xsi:type="dcterms:W3CDTF">2007-08-05T21:24:15Z</dcterms:modified>
  <cp:category/>
  <cp:version/>
  <cp:contentType/>
  <cp:contentStatus/>
</cp:coreProperties>
</file>